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46" i="1" l="1"/>
  <c r="D46" i="1"/>
  <c r="D48" i="1"/>
  <c r="E48" i="1"/>
  <c r="D49" i="1"/>
  <c r="E49" i="1"/>
  <c r="E47" i="1"/>
  <c r="D47" i="1"/>
  <c r="E50" i="1" l="1"/>
  <c r="D50" i="1"/>
  <c r="D44" i="1"/>
  <c r="E44" i="1"/>
  <c r="D45" i="1"/>
  <c r="E45" i="1"/>
  <c r="E43" i="1"/>
  <c r="D43" i="1"/>
  <c r="E35" i="1"/>
  <c r="D35" i="1"/>
  <c r="E29" i="1" l="1"/>
  <c r="D29" i="1"/>
  <c r="F26" i="1"/>
  <c r="F27" i="1"/>
  <c r="E25" i="1"/>
  <c r="D25" i="1"/>
  <c r="D42" i="1" s="1"/>
  <c r="E15" i="1"/>
  <c r="D15" i="1"/>
  <c r="E19" i="1"/>
  <c r="D19" i="1"/>
  <c r="E42" i="1" l="1"/>
  <c r="E34" i="1"/>
  <c r="E24" i="1" s="1"/>
  <c r="D34" i="1"/>
  <c r="F25" i="1"/>
  <c r="D24" i="1"/>
  <c r="E74" i="1"/>
  <c r="D74" i="1"/>
  <c r="E73" i="1"/>
  <c r="D73" i="1"/>
  <c r="E71" i="1"/>
  <c r="D71" i="1"/>
  <c r="F24" i="1" l="1"/>
  <c r="E63" i="1"/>
  <c r="D63" i="1"/>
  <c r="E57" i="1"/>
  <c r="D57" i="1"/>
  <c r="E53" i="1"/>
  <c r="D53" i="1"/>
  <c r="F58" i="1"/>
  <c r="F59" i="1"/>
  <c r="F60" i="1"/>
  <c r="F61" i="1"/>
  <c r="F62" i="1"/>
  <c r="F64" i="1"/>
  <c r="F65" i="1"/>
  <c r="F66" i="1"/>
  <c r="F67" i="1"/>
  <c r="F68" i="1"/>
  <c r="F69" i="1"/>
  <c r="F71" i="1"/>
  <c r="F73" i="1"/>
  <c r="F74" i="1"/>
  <c r="F55" i="1"/>
  <c r="F56" i="1"/>
  <c r="F54" i="1"/>
  <c r="F51" i="1"/>
  <c r="F52" i="1"/>
  <c r="F44" i="1"/>
  <c r="F45" i="1"/>
  <c r="F46" i="1"/>
  <c r="F47" i="1"/>
  <c r="F48" i="1"/>
  <c r="F49" i="1"/>
  <c r="F50" i="1"/>
  <c r="F43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12" i="1"/>
  <c r="F13" i="1"/>
  <c r="F14" i="1"/>
  <c r="F17" i="1"/>
  <c r="F18" i="1"/>
  <c r="F19" i="1"/>
  <c r="F20" i="1"/>
  <c r="F21" i="1"/>
  <c r="F22" i="1"/>
  <c r="F23" i="1"/>
  <c r="F16" i="1"/>
  <c r="F8" i="1"/>
  <c r="F9" i="1"/>
  <c r="F10" i="1"/>
  <c r="F11" i="1"/>
  <c r="F7" i="1"/>
  <c r="E6" i="1"/>
  <c r="D6" i="1"/>
  <c r="F63" i="1" l="1"/>
  <c r="F57" i="1"/>
  <c r="E70" i="1"/>
  <c r="E72" i="1"/>
  <c r="F53" i="1"/>
  <c r="D72" i="1"/>
  <c r="F72" i="1" s="1"/>
  <c r="D70" i="1"/>
  <c r="F70" i="1" s="1"/>
  <c r="F42" i="1"/>
  <c r="F15" i="1"/>
  <c r="F6" i="1"/>
</calcChain>
</file>

<file path=xl/sharedStrings.xml><?xml version="1.0" encoding="utf-8"?>
<sst xmlns="http://schemas.openxmlformats.org/spreadsheetml/2006/main" count="150" uniqueCount="68">
  <si>
    <t xml:space="preserve">Деятельность Управления культуры </t>
  </si>
  <si>
    <t>№ п/п</t>
  </si>
  <si>
    <t>Показатели</t>
  </si>
  <si>
    <t>Ед. изм</t>
  </si>
  <si>
    <t>Отчетный период</t>
  </si>
  <si>
    <t>Темпы                                       роста (+), снижения (-)</t>
  </si>
  <si>
    <t>Количество учреждений всего</t>
  </si>
  <si>
    <t>ед</t>
  </si>
  <si>
    <t xml:space="preserve">Райцентр.клубная система </t>
  </si>
  <si>
    <t>Библиотеки</t>
  </si>
  <si>
    <t>Муздрамтеатр</t>
  </si>
  <si>
    <t>Централизованная бухгалтерия</t>
  </si>
  <si>
    <t>ДШИ</t>
  </si>
  <si>
    <t xml:space="preserve">Численность учащихся в ДШИ </t>
  </si>
  <si>
    <t>чел</t>
  </si>
  <si>
    <t xml:space="preserve">Количество классов-комплектов </t>
  </si>
  <si>
    <t xml:space="preserve">Наполняемость класс-комплектов </t>
  </si>
  <si>
    <t>Численность работников всего</t>
  </si>
  <si>
    <t xml:space="preserve">Райцентр.клубных системах </t>
  </si>
  <si>
    <t>Библиотеках</t>
  </si>
  <si>
    <t>Муздрамтеатре</t>
  </si>
  <si>
    <t xml:space="preserve">Педработники </t>
  </si>
  <si>
    <t>Адм-управленческий персонал</t>
  </si>
  <si>
    <t>Вспомогательный персонал</t>
  </si>
  <si>
    <t>МУУК</t>
  </si>
  <si>
    <t xml:space="preserve">Финансирование всего </t>
  </si>
  <si>
    <t>тыс.руб.</t>
  </si>
  <si>
    <t>Оплата труда</t>
  </si>
  <si>
    <t>Райцентр.клубных систем</t>
  </si>
  <si>
    <t>Библиотек</t>
  </si>
  <si>
    <t>Муздрамтеатра</t>
  </si>
  <si>
    <t>Начисления на оплату труда</t>
  </si>
  <si>
    <t>Коммунальные услуги всего</t>
  </si>
  <si>
    <t>Приобретение угля</t>
  </si>
  <si>
    <t>Электроэнергия</t>
  </si>
  <si>
    <t>Транспортные услуги</t>
  </si>
  <si>
    <t>Приобретение оборудования и инвентаря</t>
  </si>
  <si>
    <t>Услуги связи</t>
  </si>
  <si>
    <t>Проведение культмассовых мероприятий</t>
  </si>
  <si>
    <t xml:space="preserve">Уровень среднемесячной зарплаты </t>
  </si>
  <si>
    <t>руб</t>
  </si>
  <si>
    <t>РКЦС</t>
  </si>
  <si>
    <t xml:space="preserve">Библиотеки </t>
  </si>
  <si>
    <t>Количество кружков</t>
  </si>
  <si>
    <t>Охват детей в кружках</t>
  </si>
  <si>
    <t>Количество проведенных культмассовых мероприятий всего</t>
  </si>
  <si>
    <t xml:space="preserve"> до  14 лет</t>
  </si>
  <si>
    <t xml:space="preserve"> с 15 до  24 лет</t>
  </si>
  <si>
    <t xml:space="preserve"> с 24 лет и старше</t>
  </si>
  <si>
    <t>Количество посетителей проведенных мероприятий</t>
  </si>
  <si>
    <t>Обслужено читателей</t>
  </si>
  <si>
    <t>Количество проведенных мероприятий библиотечной системой</t>
  </si>
  <si>
    <t>Платные услуги</t>
  </si>
  <si>
    <t>Райцентр.клубными системами</t>
  </si>
  <si>
    <t>Библиотеками</t>
  </si>
  <si>
    <t>Численность населения</t>
  </si>
  <si>
    <t>Численность детей с 7-18 лет</t>
  </si>
  <si>
    <t>Периодичность посещения культурно-массовых мероприятий одним жителем в год</t>
  </si>
  <si>
    <t>Периодичность посещения библиотек одним жителем в год</t>
  </si>
  <si>
    <t>Удельный весь населения посетивших культурно-массовых мероприятий от общей численности населения</t>
  </si>
  <si>
    <t>%</t>
  </si>
  <si>
    <t>Удельный весь населения посетивших библиотек от общей численности населения</t>
  </si>
  <si>
    <t>Удельный весь охвата детей в кружки от общей численности детей с 7-18 лет</t>
  </si>
  <si>
    <t>Централизованные поставки:</t>
  </si>
  <si>
    <t>за 9 мес 2022 г</t>
  </si>
  <si>
    <t>за 9 мес 2023 г</t>
  </si>
  <si>
    <r>
      <t xml:space="preserve">                      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9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</si>
  <si>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t>Улучшение материально-технической базы СДК с.Эрги-Барлык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</si>
</sst>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zoomScaleNormal="100" workbookViewId="0">
      <selection activeCell="B75" sqref="B75:F75"/>
    </sheetView>
  </sheetViews>
  <sheetFormatPr defaultRowHeight="15" x14ac:dyDescent="0.25"/>
  <cols>
    <col min="1" max="1" width="4.42578125" customWidth="1"/>
    <col min="2" max="2" width="43" customWidth="1"/>
    <col min="3" max="3" width="8.5703125" customWidth="1"/>
    <col min="4" max="4" width="9" customWidth="1"/>
    <col min="5" max="5" width="9.42578125" customWidth="1"/>
    <col min="6" max="6" width="11.140625" customWidth="1"/>
  </cols>
  <sheetData>
    <row r="1" spans="1:6" x14ac:dyDescent="0.25">
      <c r="A1" s="18" t="s">
        <v>66</v>
      </c>
      <c r="B1" s="19"/>
      <c r="C1" s="19"/>
      <c r="D1" s="19"/>
      <c r="E1" s="19"/>
      <c r="F1" s="19"/>
    </row>
    <row r="2" spans="1:6" x14ac:dyDescent="0.25">
      <c r="A2" s="20" t="s">
        <v>0</v>
      </c>
      <c r="B2" s="21"/>
      <c r="C2" s="21"/>
      <c r="D2" s="21"/>
      <c r="E2" s="21"/>
      <c r="F2" s="21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22" t="s">
        <v>1</v>
      </c>
      <c r="B4" s="24" t="s">
        <v>2</v>
      </c>
      <c r="C4" s="22" t="s">
        <v>3</v>
      </c>
      <c r="D4" s="26" t="s">
        <v>4</v>
      </c>
      <c r="E4" s="17"/>
      <c r="F4" s="22" t="s">
        <v>5</v>
      </c>
    </row>
    <row r="5" spans="1:6" ht="27.75" customHeight="1" x14ac:dyDescent="0.25">
      <c r="A5" s="23"/>
      <c r="B5" s="23"/>
      <c r="C5" s="25"/>
      <c r="D5" s="11" t="s">
        <v>64</v>
      </c>
      <c r="E5" s="11" t="s">
        <v>65</v>
      </c>
      <c r="F5" s="23"/>
    </row>
    <row r="6" spans="1:6" x14ac:dyDescent="0.25">
      <c r="A6" s="4">
        <v>1</v>
      </c>
      <c r="B6" s="12" t="s">
        <v>6</v>
      </c>
      <c r="C6" s="5" t="s">
        <v>7</v>
      </c>
      <c r="D6" s="4">
        <f>SUM(D7:D11)</f>
        <v>23</v>
      </c>
      <c r="E6" s="4">
        <f t="shared" ref="E6:F6" si="0">SUM(E7:E11)</f>
        <v>23</v>
      </c>
      <c r="F6" s="4">
        <f t="shared" si="0"/>
        <v>0</v>
      </c>
    </row>
    <row r="7" spans="1:6" x14ac:dyDescent="0.25">
      <c r="A7" s="6"/>
      <c r="B7" s="13" t="s">
        <v>8</v>
      </c>
      <c r="C7" s="3" t="s">
        <v>7</v>
      </c>
      <c r="D7" s="6">
        <v>9</v>
      </c>
      <c r="E7" s="6">
        <v>9</v>
      </c>
      <c r="F7" s="6">
        <f>E7-D7</f>
        <v>0</v>
      </c>
    </row>
    <row r="8" spans="1:6" x14ac:dyDescent="0.25">
      <c r="A8" s="6"/>
      <c r="B8" s="13" t="s">
        <v>9</v>
      </c>
      <c r="C8" s="3" t="s">
        <v>7</v>
      </c>
      <c r="D8" s="6">
        <v>11</v>
      </c>
      <c r="E8" s="6">
        <v>11</v>
      </c>
      <c r="F8" s="6">
        <f t="shared" ref="F8:F14" si="1">E8-D8</f>
        <v>0</v>
      </c>
    </row>
    <row r="9" spans="1:6" x14ac:dyDescent="0.25">
      <c r="A9" s="6"/>
      <c r="B9" s="13" t="s">
        <v>10</v>
      </c>
      <c r="C9" s="3" t="s">
        <v>7</v>
      </c>
      <c r="D9" s="6">
        <v>1</v>
      </c>
      <c r="E9" s="6">
        <v>1</v>
      </c>
      <c r="F9" s="6">
        <f t="shared" si="1"/>
        <v>0</v>
      </c>
    </row>
    <row r="10" spans="1:6" x14ac:dyDescent="0.25">
      <c r="A10" s="6"/>
      <c r="B10" s="13" t="s">
        <v>11</v>
      </c>
      <c r="C10" s="3" t="s">
        <v>7</v>
      </c>
      <c r="D10" s="6">
        <v>1</v>
      </c>
      <c r="E10" s="6">
        <v>1</v>
      </c>
      <c r="F10" s="6">
        <f t="shared" si="1"/>
        <v>0</v>
      </c>
    </row>
    <row r="11" spans="1:6" x14ac:dyDescent="0.25">
      <c r="A11" s="6"/>
      <c r="B11" s="13" t="s">
        <v>12</v>
      </c>
      <c r="C11" s="3" t="s">
        <v>7</v>
      </c>
      <c r="D11" s="6">
        <v>1</v>
      </c>
      <c r="E11" s="6">
        <v>1</v>
      </c>
      <c r="F11" s="6">
        <f t="shared" si="1"/>
        <v>0</v>
      </c>
    </row>
    <row r="12" spans="1:6" x14ac:dyDescent="0.25">
      <c r="A12" s="4">
        <v>2</v>
      </c>
      <c r="B12" s="12" t="s">
        <v>13</v>
      </c>
      <c r="C12" s="5" t="s">
        <v>14</v>
      </c>
      <c r="D12" s="4">
        <v>202</v>
      </c>
      <c r="E12" s="4">
        <v>211</v>
      </c>
      <c r="F12" s="4">
        <f t="shared" si="1"/>
        <v>9</v>
      </c>
    </row>
    <row r="13" spans="1:6" x14ac:dyDescent="0.25">
      <c r="A13" s="4">
        <v>3</v>
      </c>
      <c r="B13" s="12" t="s">
        <v>15</v>
      </c>
      <c r="C13" s="5" t="s">
        <v>7</v>
      </c>
      <c r="D13" s="4">
        <v>16</v>
      </c>
      <c r="E13" s="4">
        <v>16</v>
      </c>
      <c r="F13" s="4">
        <f t="shared" si="1"/>
        <v>0</v>
      </c>
    </row>
    <row r="14" spans="1:6" x14ac:dyDescent="0.25">
      <c r="A14" s="4">
        <v>4</v>
      </c>
      <c r="B14" s="12" t="s">
        <v>16</v>
      </c>
      <c r="C14" s="5" t="s">
        <v>14</v>
      </c>
      <c r="D14" s="4">
        <v>13</v>
      </c>
      <c r="E14" s="4">
        <v>13</v>
      </c>
      <c r="F14" s="4">
        <f t="shared" si="1"/>
        <v>0</v>
      </c>
    </row>
    <row r="15" spans="1:6" x14ac:dyDescent="0.25">
      <c r="A15" s="4">
        <v>5</v>
      </c>
      <c r="B15" s="12" t="s">
        <v>17</v>
      </c>
      <c r="C15" s="5" t="s">
        <v>14</v>
      </c>
      <c r="D15" s="4">
        <f>D16+D17+D18+D19+D23</f>
        <v>190</v>
      </c>
      <c r="E15" s="4">
        <f>E16+E17+E18+E19+E23</f>
        <v>190</v>
      </c>
      <c r="F15" s="4">
        <f t="shared" ref="F15" si="2">SUM(F17:F23)</f>
        <v>0</v>
      </c>
    </row>
    <row r="16" spans="1:6" x14ac:dyDescent="0.25">
      <c r="A16" s="6"/>
      <c r="B16" s="13" t="s">
        <v>18</v>
      </c>
      <c r="C16" s="3" t="s">
        <v>14</v>
      </c>
      <c r="D16" s="6">
        <v>40</v>
      </c>
      <c r="E16" s="6">
        <v>40</v>
      </c>
      <c r="F16" s="6">
        <f t="shared" ref="F16:F74" si="3">E16-D16</f>
        <v>0</v>
      </c>
    </row>
    <row r="17" spans="1:6" x14ac:dyDescent="0.25">
      <c r="A17" s="6"/>
      <c r="B17" s="13" t="s">
        <v>19</v>
      </c>
      <c r="C17" s="3" t="s">
        <v>14</v>
      </c>
      <c r="D17" s="6">
        <v>24</v>
      </c>
      <c r="E17" s="6">
        <v>24</v>
      </c>
      <c r="F17" s="6">
        <f t="shared" si="3"/>
        <v>0</v>
      </c>
    </row>
    <row r="18" spans="1:6" x14ac:dyDescent="0.25">
      <c r="A18" s="6"/>
      <c r="B18" s="13" t="s">
        <v>20</v>
      </c>
      <c r="C18" s="3" t="s">
        <v>14</v>
      </c>
      <c r="D18" s="6">
        <v>12</v>
      </c>
      <c r="E18" s="6">
        <v>12</v>
      </c>
      <c r="F18" s="6">
        <f t="shared" si="3"/>
        <v>0</v>
      </c>
    </row>
    <row r="19" spans="1:6" x14ac:dyDescent="0.25">
      <c r="A19" s="6"/>
      <c r="B19" s="12" t="s">
        <v>12</v>
      </c>
      <c r="C19" s="3" t="s">
        <v>14</v>
      </c>
      <c r="D19" s="4">
        <f>SUM(D20:D22)</f>
        <v>29</v>
      </c>
      <c r="E19" s="4">
        <f>SUM(E20:E22)</f>
        <v>29</v>
      </c>
      <c r="F19" s="4">
        <f t="shared" si="3"/>
        <v>0</v>
      </c>
    </row>
    <row r="20" spans="1:6" x14ac:dyDescent="0.25">
      <c r="A20" s="6"/>
      <c r="B20" s="13" t="s">
        <v>21</v>
      </c>
      <c r="C20" s="3" t="s">
        <v>14</v>
      </c>
      <c r="D20" s="6">
        <v>17</v>
      </c>
      <c r="E20" s="6">
        <v>17</v>
      </c>
      <c r="F20" s="6">
        <f t="shared" si="3"/>
        <v>0</v>
      </c>
    </row>
    <row r="21" spans="1:6" x14ac:dyDescent="0.25">
      <c r="A21" s="6"/>
      <c r="B21" s="13" t="s">
        <v>22</v>
      </c>
      <c r="C21" s="3" t="s">
        <v>14</v>
      </c>
      <c r="D21" s="6">
        <v>2</v>
      </c>
      <c r="E21" s="6">
        <v>2</v>
      </c>
      <c r="F21" s="6">
        <f t="shared" si="3"/>
        <v>0</v>
      </c>
    </row>
    <row r="22" spans="1:6" x14ac:dyDescent="0.25">
      <c r="A22" s="6"/>
      <c r="B22" s="13" t="s">
        <v>23</v>
      </c>
      <c r="C22" s="3" t="s">
        <v>14</v>
      </c>
      <c r="D22" s="6">
        <v>10</v>
      </c>
      <c r="E22" s="6">
        <v>10</v>
      </c>
      <c r="F22" s="6">
        <f t="shared" si="3"/>
        <v>0</v>
      </c>
    </row>
    <row r="23" spans="1:6" x14ac:dyDescent="0.25">
      <c r="A23" s="6"/>
      <c r="B23" s="12" t="s">
        <v>24</v>
      </c>
      <c r="C23" s="5" t="s">
        <v>14</v>
      </c>
      <c r="D23" s="4">
        <v>85</v>
      </c>
      <c r="E23" s="4">
        <v>85</v>
      </c>
      <c r="F23" s="4">
        <f t="shared" si="3"/>
        <v>0</v>
      </c>
    </row>
    <row r="24" spans="1:6" x14ac:dyDescent="0.25">
      <c r="A24" s="4">
        <v>6</v>
      </c>
      <c r="B24" s="12" t="s">
        <v>25</v>
      </c>
      <c r="C24" s="5" t="s">
        <v>26</v>
      </c>
      <c r="D24" s="7">
        <f>D25+D34+D35+D39+D40+D41</f>
        <v>93164.635999999999</v>
      </c>
      <c r="E24" s="7">
        <f>E25+E34+E35+E39+E40+E41</f>
        <v>98775.186000000002</v>
      </c>
      <c r="F24" s="7">
        <f t="shared" si="3"/>
        <v>5610.5500000000029</v>
      </c>
    </row>
    <row r="25" spans="1:6" x14ac:dyDescent="0.25">
      <c r="A25" s="6"/>
      <c r="B25" s="12" t="s">
        <v>27</v>
      </c>
      <c r="C25" s="5" t="s">
        <v>26</v>
      </c>
      <c r="D25" s="4">
        <f>D26+D27+D28+D29+D33</f>
        <v>67618</v>
      </c>
      <c r="E25" s="4">
        <f>E26+E27+E28+E29+E33</f>
        <v>71143</v>
      </c>
      <c r="F25" s="4">
        <f t="shared" si="3"/>
        <v>3525</v>
      </c>
    </row>
    <row r="26" spans="1:6" x14ac:dyDescent="0.25">
      <c r="A26" s="6"/>
      <c r="B26" s="13" t="s">
        <v>28</v>
      </c>
      <c r="C26" s="3" t="s">
        <v>26</v>
      </c>
      <c r="D26" s="6">
        <v>17985</v>
      </c>
      <c r="E26" s="6">
        <v>16285</v>
      </c>
      <c r="F26" s="6">
        <f t="shared" si="3"/>
        <v>-1700</v>
      </c>
    </row>
    <row r="27" spans="1:6" x14ac:dyDescent="0.25">
      <c r="A27" s="6"/>
      <c r="B27" s="13" t="s">
        <v>29</v>
      </c>
      <c r="C27" s="3" t="s">
        <v>26</v>
      </c>
      <c r="D27" s="6">
        <v>9772</v>
      </c>
      <c r="E27" s="6">
        <v>11724</v>
      </c>
      <c r="F27" s="6">
        <f t="shared" si="3"/>
        <v>1952</v>
      </c>
    </row>
    <row r="28" spans="1:6" x14ac:dyDescent="0.25">
      <c r="A28" s="6"/>
      <c r="B28" s="13" t="s">
        <v>30</v>
      </c>
      <c r="C28" s="3" t="s">
        <v>26</v>
      </c>
      <c r="D28" s="6">
        <v>5421</v>
      </c>
      <c r="E28" s="6">
        <v>6162</v>
      </c>
      <c r="F28" s="6">
        <f t="shared" si="3"/>
        <v>741</v>
      </c>
    </row>
    <row r="29" spans="1:6" x14ac:dyDescent="0.25">
      <c r="A29" s="6"/>
      <c r="B29" s="12" t="s">
        <v>12</v>
      </c>
      <c r="C29" s="5" t="s">
        <v>26</v>
      </c>
      <c r="D29" s="4">
        <f>SUM(D30:D32)</f>
        <v>11788</v>
      </c>
      <c r="E29" s="4">
        <f>SUM(E30:E32)</f>
        <v>11509</v>
      </c>
      <c r="F29" s="4">
        <f t="shared" si="3"/>
        <v>-279</v>
      </c>
    </row>
    <row r="30" spans="1:6" x14ac:dyDescent="0.25">
      <c r="A30" s="6"/>
      <c r="B30" s="13" t="s">
        <v>21</v>
      </c>
      <c r="C30" s="3" t="s">
        <v>26</v>
      </c>
      <c r="D30" s="6">
        <v>7935</v>
      </c>
      <c r="E30" s="6">
        <v>6716</v>
      </c>
      <c r="F30" s="6">
        <f t="shared" si="3"/>
        <v>-1219</v>
      </c>
    </row>
    <row r="31" spans="1:6" x14ac:dyDescent="0.25">
      <c r="A31" s="6"/>
      <c r="B31" s="13" t="s">
        <v>22</v>
      </c>
      <c r="C31" s="3" t="s">
        <v>26</v>
      </c>
      <c r="D31" s="6">
        <v>890</v>
      </c>
      <c r="E31" s="6">
        <v>1023</v>
      </c>
      <c r="F31" s="6">
        <f t="shared" si="3"/>
        <v>133</v>
      </c>
    </row>
    <row r="32" spans="1:6" x14ac:dyDescent="0.25">
      <c r="A32" s="6"/>
      <c r="B32" s="13" t="s">
        <v>23</v>
      </c>
      <c r="C32" s="3" t="s">
        <v>26</v>
      </c>
      <c r="D32" s="6">
        <v>2963</v>
      </c>
      <c r="E32" s="6">
        <v>3770</v>
      </c>
      <c r="F32" s="6">
        <f t="shared" si="3"/>
        <v>807</v>
      </c>
    </row>
    <row r="33" spans="1:6" x14ac:dyDescent="0.25">
      <c r="A33" s="6"/>
      <c r="B33" s="12" t="s">
        <v>24</v>
      </c>
      <c r="C33" s="5" t="s">
        <v>26</v>
      </c>
      <c r="D33" s="4">
        <v>22652</v>
      </c>
      <c r="E33" s="4">
        <v>25463</v>
      </c>
      <c r="F33" s="4">
        <f t="shared" si="3"/>
        <v>2811</v>
      </c>
    </row>
    <row r="34" spans="1:6" x14ac:dyDescent="0.25">
      <c r="A34" s="6"/>
      <c r="B34" s="12" t="s">
        <v>31</v>
      </c>
      <c r="C34" s="5" t="s">
        <v>26</v>
      </c>
      <c r="D34" s="7">
        <f>D25*30.2%</f>
        <v>20420.635999999999</v>
      </c>
      <c r="E34" s="7">
        <f>E25*30.2%</f>
        <v>21485.185999999998</v>
      </c>
      <c r="F34" s="7">
        <f t="shared" si="3"/>
        <v>1064.5499999999993</v>
      </c>
    </row>
    <row r="35" spans="1:6" x14ac:dyDescent="0.25">
      <c r="A35" s="6"/>
      <c r="B35" s="12" t="s">
        <v>32</v>
      </c>
      <c r="C35" s="5" t="s">
        <v>26</v>
      </c>
      <c r="D35" s="4">
        <f>SUM(D36:D38)</f>
        <v>3820</v>
      </c>
      <c r="E35" s="4">
        <f>SUM(E36:E38)</f>
        <v>5138</v>
      </c>
      <c r="F35" s="4">
        <f t="shared" si="3"/>
        <v>1318</v>
      </c>
    </row>
    <row r="36" spans="1:6" x14ac:dyDescent="0.25">
      <c r="A36" s="6"/>
      <c r="B36" s="13" t="s">
        <v>33</v>
      </c>
      <c r="C36" s="3" t="s">
        <v>26</v>
      </c>
      <c r="D36" s="6">
        <v>2301</v>
      </c>
      <c r="E36" s="6">
        <v>2832</v>
      </c>
      <c r="F36" s="6">
        <f t="shared" si="3"/>
        <v>531</v>
      </c>
    </row>
    <row r="37" spans="1:6" x14ac:dyDescent="0.25">
      <c r="A37" s="6"/>
      <c r="B37" s="13" t="s">
        <v>34</v>
      </c>
      <c r="C37" s="3" t="s">
        <v>26</v>
      </c>
      <c r="D37" s="6">
        <v>1024</v>
      </c>
      <c r="E37" s="6">
        <v>1604</v>
      </c>
      <c r="F37" s="6">
        <f t="shared" si="3"/>
        <v>580</v>
      </c>
    </row>
    <row r="38" spans="1:6" x14ac:dyDescent="0.25">
      <c r="A38" s="6"/>
      <c r="B38" s="13" t="s">
        <v>35</v>
      </c>
      <c r="C38" s="3" t="s">
        <v>26</v>
      </c>
      <c r="D38" s="6">
        <v>495</v>
      </c>
      <c r="E38" s="6">
        <v>702</v>
      </c>
      <c r="F38" s="6">
        <f t="shared" si="3"/>
        <v>207</v>
      </c>
    </row>
    <row r="39" spans="1:6" ht="17.25" customHeight="1" x14ac:dyDescent="0.25">
      <c r="A39" s="6"/>
      <c r="B39" s="14" t="s">
        <v>36</v>
      </c>
      <c r="C39" s="5" t="s">
        <v>26</v>
      </c>
      <c r="D39" s="4">
        <v>293</v>
      </c>
      <c r="E39" s="4">
        <v>23</v>
      </c>
      <c r="F39" s="4">
        <f t="shared" si="3"/>
        <v>-270</v>
      </c>
    </row>
    <row r="40" spans="1:6" x14ac:dyDescent="0.25">
      <c r="A40" s="6"/>
      <c r="B40" s="14" t="s">
        <v>37</v>
      </c>
      <c r="C40" s="5" t="s">
        <v>26</v>
      </c>
      <c r="D40" s="4">
        <v>412</v>
      </c>
      <c r="E40" s="4">
        <v>391</v>
      </c>
      <c r="F40" s="4">
        <f t="shared" si="3"/>
        <v>-21</v>
      </c>
    </row>
    <row r="41" spans="1:6" ht="17.25" customHeight="1" x14ac:dyDescent="0.25">
      <c r="A41" s="6"/>
      <c r="B41" s="14" t="s">
        <v>38</v>
      </c>
      <c r="C41" s="5" t="s">
        <v>26</v>
      </c>
      <c r="D41" s="4">
        <v>601</v>
      </c>
      <c r="E41" s="4">
        <v>595</v>
      </c>
      <c r="F41" s="4">
        <f t="shared" si="3"/>
        <v>-6</v>
      </c>
    </row>
    <row r="42" spans="1:6" x14ac:dyDescent="0.25">
      <c r="A42" s="4">
        <v>7</v>
      </c>
      <c r="B42" s="12" t="s">
        <v>39</v>
      </c>
      <c r="C42" s="5" t="s">
        <v>40</v>
      </c>
      <c r="D42" s="8">
        <f>D25/D15/9</f>
        <v>39.542690058479529</v>
      </c>
      <c r="E42" s="8">
        <f>E25/E15/9</f>
        <v>41.604093567251461</v>
      </c>
      <c r="F42" s="8">
        <f t="shared" ref="F42" si="4">SUM(F43:F50)</f>
        <v>22.169705506723766</v>
      </c>
    </row>
    <row r="43" spans="1:6" x14ac:dyDescent="0.25">
      <c r="A43" s="6"/>
      <c r="B43" s="13" t="s">
        <v>41</v>
      </c>
      <c r="C43" s="3" t="s">
        <v>40</v>
      </c>
      <c r="D43" s="9">
        <f>D26/D16/9</f>
        <v>49.958333333333336</v>
      </c>
      <c r="E43" s="9">
        <f>E26/E16/9</f>
        <v>45.236111111111114</v>
      </c>
      <c r="F43" s="9">
        <f t="shared" si="3"/>
        <v>-4.7222222222222214</v>
      </c>
    </row>
    <row r="44" spans="1:6" x14ac:dyDescent="0.25">
      <c r="A44" s="6"/>
      <c r="B44" s="13" t="s">
        <v>42</v>
      </c>
      <c r="C44" s="3" t="s">
        <v>40</v>
      </c>
      <c r="D44" s="9">
        <f t="shared" ref="D44:E44" si="5">D27/D17/9</f>
        <v>45.24074074074074</v>
      </c>
      <c r="E44" s="9">
        <f t="shared" si="5"/>
        <v>54.277777777777779</v>
      </c>
      <c r="F44" s="9">
        <f t="shared" si="3"/>
        <v>9.0370370370370381</v>
      </c>
    </row>
    <row r="45" spans="1:6" x14ac:dyDescent="0.25">
      <c r="A45" s="6"/>
      <c r="B45" s="13" t="s">
        <v>10</v>
      </c>
      <c r="C45" s="3" t="s">
        <v>40</v>
      </c>
      <c r="D45" s="9">
        <f t="shared" ref="D45:E45" si="6">D28/D18/9</f>
        <v>50.194444444444443</v>
      </c>
      <c r="E45" s="9">
        <f t="shared" si="6"/>
        <v>57.055555555555557</v>
      </c>
      <c r="F45" s="9">
        <f t="shared" si="3"/>
        <v>6.8611111111111143</v>
      </c>
    </row>
    <row r="46" spans="1:6" x14ac:dyDescent="0.25">
      <c r="A46" s="6"/>
      <c r="B46" s="12" t="s">
        <v>12</v>
      </c>
      <c r="C46" s="5" t="s">
        <v>40</v>
      </c>
      <c r="D46" s="8">
        <f>D29/D19/9</f>
        <v>45.164750957854409</v>
      </c>
      <c r="E46" s="8">
        <f>E29/E19/9</f>
        <v>44.095785440613028</v>
      </c>
      <c r="F46" s="8">
        <f t="shared" si="3"/>
        <v>-1.0689655172413808</v>
      </c>
    </row>
    <row r="47" spans="1:6" x14ac:dyDescent="0.25">
      <c r="A47" s="6"/>
      <c r="B47" s="13" t="s">
        <v>21</v>
      </c>
      <c r="C47" s="3" t="s">
        <v>40</v>
      </c>
      <c r="D47" s="9">
        <f>D30/D20/9</f>
        <v>51.862745098039213</v>
      </c>
      <c r="E47" s="9">
        <f>E30/E20/9</f>
        <v>43.895424836601308</v>
      </c>
      <c r="F47" s="9">
        <f t="shared" si="3"/>
        <v>-7.9673202614379051</v>
      </c>
    </row>
    <row r="48" spans="1:6" x14ac:dyDescent="0.25">
      <c r="A48" s="6"/>
      <c r="B48" s="13" t="s">
        <v>22</v>
      </c>
      <c r="C48" s="3" t="s">
        <v>40</v>
      </c>
      <c r="D48" s="9">
        <f t="shared" ref="D48:E48" si="7">D31/D21/9</f>
        <v>49.444444444444443</v>
      </c>
      <c r="E48" s="9">
        <f t="shared" si="7"/>
        <v>56.833333333333336</v>
      </c>
      <c r="F48" s="9">
        <f t="shared" si="3"/>
        <v>7.3888888888888928</v>
      </c>
    </row>
    <row r="49" spans="1:6" x14ac:dyDescent="0.25">
      <c r="A49" s="6"/>
      <c r="B49" s="13" t="s">
        <v>23</v>
      </c>
      <c r="C49" s="3" t="s">
        <v>40</v>
      </c>
      <c r="D49" s="9">
        <f t="shared" ref="D49:E49" si="8">D32/D22/9</f>
        <v>32.922222222222224</v>
      </c>
      <c r="E49" s="9">
        <f t="shared" si="8"/>
        <v>41.888888888888886</v>
      </c>
      <c r="F49" s="9">
        <f t="shared" si="3"/>
        <v>8.9666666666666615</v>
      </c>
    </row>
    <row r="50" spans="1:6" x14ac:dyDescent="0.25">
      <c r="A50" s="6"/>
      <c r="B50" s="12" t="s">
        <v>24</v>
      </c>
      <c r="C50" s="5" t="s">
        <v>40</v>
      </c>
      <c r="D50" s="8">
        <f>D33/D23/9</f>
        <v>29.610457516339871</v>
      </c>
      <c r="E50" s="8">
        <f>E33/E23/9</f>
        <v>33.284967320261437</v>
      </c>
      <c r="F50" s="8">
        <f t="shared" si="3"/>
        <v>3.6745098039215662</v>
      </c>
    </row>
    <row r="51" spans="1:6" x14ac:dyDescent="0.25">
      <c r="A51" s="4">
        <v>8</v>
      </c>
      <c r="B51" s="12" t="s">
        <v>43</v>
      </c>
      <c r="C51" s="5" t="s">
        <v>7</v>
      </c>
      <c r="D51" s="4">
        <v>10</v>
      </c>
      <c r="E51" s="4">
        <v>13</v>
      </c>
      <c r="F51" s="4">
        <f t="shared" si="3"/>
        <v>3</v>
      </c>
    </row>
    <row r="52" spans="1:6" x14ac:dyDescent="0.25">
      <c r="A52" s="4">
        <v>9</v>
      </c>
      <c r="B52" s="12" t="s">
        <v>44</v>
      </c>
      <c r="C52" s="5" t="s">
        <v>14</v>
      </c>
      <c r="D52" s="4">
        <v>211</v>
      </c>
      <c r="E52" s="4">
        <v>236</v>
      </c>
      <c r="F52" s="4">
        <f t="shared" si="3"/>
        <v>25</v>
      </c>
    </row>
    <row r="53" spans="1:6" ht="28.5" x14ac:dyDescent="0.25">
      <c r="A53" s="4">
        <v>10</v>
      </c>
      <c r="B53" s="12" t="s">
        <v>45</v>
      </c>
      <c r="C53" s="5" t="s">
        <v>7</v>
      </c>
      <c r="D53" s="4">
        <f>SUM(D54:D56)</f>
        <v>1726</v>
      </c>
      <c r="E53" s="4">
        <f t="shared" ref="E53:F53" si="9">SUM(E54:E56)</f>
        <v>1349</v>
      </c>
      <c r="F53" s="4">
        <f t="shared" si="9"/>
        <v>-377</v>
      </c>
    </row>
    <row r="54" spans="1:6" x14ac:dyDescent="0.25">
      <c r="A54" s="6"/>
      <c r="B54" s="13" t="s">
        <v>46</v>
      </c>
      <c r="C54" s="3" t="s">
        <v>7</v>
      </c>
      <c r="D54" s="6">
        <v>696</v>
      </c>
      <c r="E54" s="6">
        <v>564</v>
      </c>
      <c r="F54" s="6">
        <f t="shared" si="3"/>
        <v>-132</v>
      </c>
    </row>
    <row r="55" spans="1:6" x14ac:dyDescent="0.25">
      <c r="A55" s="6"/>
      <c r="B55" s="13" t="s">
        <v>47</v>
      </c>
      <c r="C55" s="3" t="s">
        <v>7</v>
      </c>
      <c r="D55" s="6">
        <v>579</v>
      </c>
      <c r="E55" s="6">
        <v>440</v>
      </c>
      <c r="F55" s="6">
        <f t="shared" si="3"/>
        <v>-139</v>
      </c>
    </row>
    <row r="56" spans="1:6" x14ac:dyDescent="0.25">
      <c r="A56" s="6"/>
      <c r="B56" s="13" t="s">
        <v>48</v>
      </c>
      <c r="C56" s="3" t="s">
        <v>7</v>
      </c>
      <c r="D56" s="6">
        <v>451</v>
      </c>
      <c r="E56" s="6">
        <v>345</v>
      </c>
      <c r="F56" s="6">
        <f t="shared" si="3"/>
        <v>-106</v>
      </c>
    </row>
    <row r="57" spans="1:6" ht="28.5" x14ac:dyDescent="0.25">
      <c r="A57" s="4">
        <v>11</v>
      </c>
      <c r="B57" s="12" t="s">
        <v>49</v>
      </c>
      <c r="C57" s="5" t="s">
        <v>14</v>
      </c>
      <c r="D57" s="4">
        <f>SUM(D59:D60)</f>
        <v>118681</v>
      </c>
      <c r="E57" s="4">
        <f t="shared" ref="E57:F57" si="10">SUM(E59:E60)</f>
        <v>92733</v>
      </c>
      <c r="F57" s="4">
        <f t="shared" si="10"/>
        <v>-25948</v>
      </c>
    </row>
    <row r="58" spans="1:6" x14ac:dyDescent="0.25">
      <c r="A58" s="6"/>
      <c r="B58" s="13" t="s">
        <v>46</v>
      </c>
      <c r="C58" s="3" t="s">
        <v>14</v>
      </c>
      <c r="D58" s="6">
        <v>77133</v>
      </c>
      <c r="E58" s="6">
        <v>59764</v>
      </c>
      <c r="F58" s="6">
        <f t="shared" si="3"/>
        <v>-17369</v>
      </c>
    </row>
    <row r="59" spans="1:6" x14ac:dyDescent="0.25">
      <c r="A59" s="6"/>
      <c r="B59" s="13" t="s">
        <v>47</v>
      </c>
      <c r="C59" s="3" t="s">
        <v>14</v>
      </c>
      <c r="D59" s="6">
        <v>65874</v>
      </c>
      <c r="E59" s="6">
        <v>48799</v>
      </c>
      <c r="F59" s="6">
        <f t="shared" si="3"/>
        <v>-17075</v>
      </c>
    </row>
    <row r="60" spans="1:6" x14ac:dyDescent="0.25">
      <c r="A60" s="6"/>
      <c r="B60" s="13" t="s">
        <v>48</v>
      </c>
      <c r="C60" s="3" t="s">
        <v>14</v>
      </c>
      <c r="D60" s="6">
        <v>52807</v>
      </c>
      <c r="E60" s="6">
        <v>43934</v>
      </c>
      <c r="F60" s="6">
        <f t="shared" si="3"/>
        <v>-8873</v>
      </c>
    </row>
    <row r="61" spans="1:6" x14ac:dyDescent="0.25">
      <c r="A61" s="4">
        <v>12</v>
      </c>
      <c r="B61" s="12" t="s">
        <v>50</v>
      </c>
      <c r="C61" s="5" t="s">
        <v>14</v>
      </c>
      <c r="D61" s="4">
        <v>6150</v>
      </c>
      <c r="E61" s="4">
        <v>6437</v>
      </c>
      <c r="F61" s="6">
        <f t="shared" si="3"/>
        <v>287</v>
      </c>
    </row>
    <row r="62" spans="1:6" ht="42.75" x14ac:dyDescent="0.25">
      <c r="A62" s="4">
        <v>13</v>
      </c>
      <c r="B62" s="12" t="s">
        <v>51</v>
      </c>
      <c r="C62" s="5" t="s">
        <v>14</v>
      </c>
      <c r="D62" s="4">
        <v>470</v>
      </c>
      <c r="E62" s="4">
        <v>517</v>
      </c>
      <c r="F62" s="6">
        <f t="shared" si="3"/>
        <v>47</v>
      </c>
    </row>
    <row r="63" spans="1:6" x14ac:dyDescent="0.25">
      <c r="A63" s="4">
        <v>14</v>
      </c>
      <c r="B63" s="12" t="s">
        <v>52</v>
      </c>
      <c r="C63" s="5" t="s">
        <v>26</v>
      </c>
      <c r="D63" s="4">
        <f>SUM(D64:D67)</f>
        <v>1342</v>
      </c>
      <c r="E63" s="4">
        <f t="shared" ref="E63:F63" si="11">SUM(E64:E67)</f>
        <v>2623</v>
      </c>
      <c r="F63" s="4">
        <f t="shared" si="11"/>
        <v>1281</v>
      </c>
    </row>
    <row r="64" spans="1:6" x14ac:dyDescent="0.25">
      <c r="A64" s="6"/>
      <c r="B64" s="13" t="s">
        <v>53</v>
      </c>
      <c r="C64" s="3" t="s">
        <v>26</v>
      </c>
      <c r="D64" s="6">
        <v>1040</v>
      </c>
      <c r="E64" s="6">
        <v>2429</v>
      </c>
      <c r="F64" s="6">
        <f t="shared" si="3"/>
        <v>1389</v>
      </c>
    </row>
    <row r="65" spans="1:6" x14ac:dyDescent="0.25">
      <c r="A65" s="6"/>
      <c r="B65" s="13" t="s">
        <v>54</v>
      </c>
      <c r="C65" s="3" t="s">
        <v>26</v>
      </c>
      <c r="D65" s="6">
        <v>67</v>
      </c>
      <c r="E65" s="6">
        <v>54</v>
      </c>
      <c r="F65" s="6">
        <f t="shared" si="3"/>
        <v>-13</v>
      </c>
    </row>
    <row r="66" spans="1:6" x14ac:dyDescent="0.25">
      <c r="A66" s="6"/>
      <c r="B66" s="13" t="s">
        <v>10</v>
      </c>
      <c r="C66" s="3" t="s">
        <v>26</v>
      </c>
      <c r="D66" s="6">
        <v>206</v>
      </c>
      <c r="E66" s="6">
        <v>113</v>
      </c>
      <c r="F66" s="6">
        <f t="shared" si="3"/>
        <v>-93</v>
      </c>
    </row>
    <row r="67" spans="1:6" x14ac:dyDescent="0.25">
      <c r="A67" s="6"/>
      <c r="B67" s="13" t="s">
        <v>12</v>
      </c>
      <c r="C67" s="3" t="s">
        <v>26</v>
      </c>
      <c r="D67" s="6">
        <v>29</v>
      </c>
      <c r="E67" s="6">
        <v>27</v>
      </c>
      <c r="F67" s="6">
        <f t="shared" si="3"/>
        <v>-2</v>
      </c>
    </row>
    <row r="68" spans="1:6" x14ac:dyDescent="0.25">
      <c r="A68" s="4">
        <v>15</v>
      </c>
      <c r="B68" s="12" t="s">
        <v>55</v>
      </c>
      <c r="C68" s="5" t="s">
        <v>14</v>
      </c>
      <c r="D68" s="4">
        <v>12493</v>
      </c>
      <c r="E68" s="4">
        <v>12505</v>
      </c>
      <c r="F68" s="4">
        <f t="shared" si="3"/>
        <v>12</v>
      </c>
    </row>
    <row r="69" spans="1:6" x14ac:dyDescent="0.25">
      <c r="A69" s="4">
        <v>16</v>
      </c>
      <c r="B69" s="12" t="s">
        <v>56</v>
      </c>
      <c r="C69" s="5" t="s">
        <v>14</v>
      </c>
      <c r="D69" s="4">
        <v>2500</v>
      </c>
      <c r="E69" s="4">
        <v>2364</v>
      </c>
      <c r="F69" s="4">
        <f t="shared" si="3"/>
        <v>-136</v>
      </c>
    </row>
    <row r="70" spans="1:6" ht="42.75" x14ac:dyDescent="0.25">
      <c r="A70" s="4">
        <v>17</v>
      </c>
      <c r="B70" s="12" t="s">
        <v>57</v>
      </c>
      <c r="C70" s="5" t="s">
        <v>7</v>
      </c>
      <c r="D70" s="7">
        <f>D57/D53/12</f>
        <v>5.7300598686751636</v>
      </c>
      <c r="E70" s="7">
        <f>E57/E53/12</f>
        <v>5.7285025945144552</v>
      </c>
      <c r="F70" s="7">
        <f t="shared" si="3"/>
        <v>-1.5572741607083884E-3</v>
      </c>
    </row>
    <row r="71" spans="1:6" ht="33.75" customHeight="1" x14ac:dyDescent="0.25">
      <c r="A71" s="4">
        <v>18</v>
      </c>
      <c r="B71" s="12" t="s">
        <v>58</v>
      </c>
      <c r="C71" s="5" t="s">
        <v>7</v>
      </c>
      <c r="D71" s="7">
        <f>D61/D62/12</f>
        <v>1.0904255319148937</v>
      </c>
      <c r="E71" s="7">
        <f>E61/E62/12</f>
        <v>1.0375564152159897</v>
      </c>
      <c r="F71" s="7">
        <f t="shared" si="3"/>
        <v>-5.2869116698903929E-2</v>
      </c>
    </row>
    <row r="72" spans="1:6" ht="53.25" customHeight="1" x14ac:dyDescent="0.25">
      <c r="A72" s="4">
        <v>19</v>
      </c>
      <c r="B72" s="12" t="s">
        <v>59</v>
      </c>
      <c r="C72" s="5" t="s">
        <v>60</v>
      </c>
      <c r="D72" s="7">
        <f>D53/D68%</f>
        <v>13.815736812615064</v>
      </c>
      <c r="E72" s="7">
        <f>E53/E68%</f>
        <v>10.787684926029588</v>
      </c>
      <c r="F72" s="7">
        <f t="shared" si="3"/>
        <v>-3.0280518865854766</v>
      </c>
    </row>
    <row r="73" spans="1:6" ht="42.75" x14ac:dyDescent="0.25">
      <c r="A73" s="4">
        <v>20</v>
      </c>
      <c r="B73" s="12" t="s">
        <v>61</v>
      </c>
      <c r="C73" s="5" t="s">
        <v>60</v>
      </c>
      <c r="D73" s="7">
        <f>D61/D68%</f>
        <v>49.227567437765146</v>
      </c>
      <c r="E73" s="7">
        <f>E61/E68%</f>
        <v>51.475409836065573</v>
      </c>
      <c r="F73" s="7">
        <f t="shared" si="3"/>
        <v>2.2478423983004276</v>
      </c>
    </row>
    <row r="74" spans="1:6" ht="42.75" x14ac:dyDescent="0.25">
      <c r="A74" s="4">
        <v>21</v>
      </c>
      <c r="B74" s="12" t="s">
        <v>62</v>
      </c>
      <c r="C74" s="5" t="s">
        <v>60</v>
      </c>
      <c r="D74" s="7">
        <f>D52/D69%</f>
        <v>8.44</v>
      </c>
      <c r="E74" s="7">
        <f>E52/E69%</f>
        <v>9.9830795262267333</v>
      </c>
      <c r="F74" s="7">
        <f t="shared" si="3"/>
        <v>1.5430795262267338</v>
      </c>
    </row>
    <row r="75" spans="1:6" ht="20.25" customHeight="1" x14ac:dyDescent="0.25">
      <c r="A75" s="4">
        <v>22</v>
      </c>
      <c r="B75" s="15" t="s">
        <v>63</v>
      </c>
      <c r="C75" s="16"/>
      <c r="D75" s="16"/>
      <c r="E75" s="16"/>
      <c r="F75" s="17"/>
    </row>
    <row r="76" spans="1:6" ht="30" x14ac:dyDescent="0.25">
      <c r="A76" s="2"/>
      <c r="B76" s="1" t="s">
        <v>67</v>
      </c>
      <c r="C76" s="3" t="s">
        <v>26</v>
      </c>
      <c r="D76" s="2"/>
      <c r="E76" s="6">
        <v>23</v>
      </c>
      <c r="F76" s="2"/>
    </row>
  </sheetData>
  <mergeCells count="8">
    <mergeCell ref="B75:F75"/>
    <mergeCell ref="A1:F1"/>
    <mergeCell ref="A2:F2"/>
    <mergeCell ref="A4:A5"/>
    <mergeCell ref="B4:B5"/>
    <mergeCell ref="C4:C5"/>
    <mergeCell ref="D4:E4"/>
    <mergeCell ref="F4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2023-12-13T08:34:18Z</dcterms:modified>
</cp:coreProperties>
</file>