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490" windowHeight="7155" activeTab="1"/>
  </bookViews>
  <sheets>
    <sheet name="прилож." sheetId="11" r:id="rId1"/>
    <sheet name="Шекпээр" sheetId="10" r:id="rId2"/>
  </sheets>
  <definedNames>
    <definedName name="_xlnm.Print_Area" localSheetId="0">прилож.!$A$1:$S$201</definedName>
  </definedNames>
  <calcPr calcId="125725"/>
</workbook>
</file>

<file path=xl/calcChain.xml><?xml version="1.0" encoding="utf-8"?>
<calcChain xmlns="http://schemas.openxmlformats.org/spreadsheetml/2006/main">
  <c r="O201" i="11"/>
  <c r="N201"/>
  <c r="D201"/>
  <c r="L201"/>
  <c r="S200"/>
  <c r="R200"/>
  <c r="P199"/>
  <c r="R199" s="1"/>
  <c r="S198"/>
  <c r="R198"/>
  <c r="S197"/>
  <c r="R197"/>
  <c r="S196"/>
  <c r="R196"/>
  <c r="Q195"/>
  <c r="S195" s="1"/>
  <c r="P195"/>
  <c r="R195" s="1"/>
  <c r="Q194"/>
  <c r="S194" s="1"/>
  <c r="P194"/>
  <c r="R194" s="1"/>
  <c r="S193"/>
  <c r="R193"/>
  <c r="S192"/>
  <c r="R192"/>
  <c r="S191"/>
  <c r="R191"/>
  <c r="S190"/>
  <c r="R190"/>
  <c r="S189"/>
  <c r="R189"/>
  <c r="S188"/>
  <c r="R188"/>
  <c r="Q187"/>
  <c r="P187"/>
  <c r="R187" s="1"/>
  <c r="S186"/>
  <c r="R186"/>
  <c r="S185"/>
  <c r="R185"/>
  <c r="S184"/>
  <c r="R184"/>
  <c r="R183"/>
  <c r="Q183"/>
  <c r="S182"/>
  <c r="R182"/>
  <c r="S181"/>
  <c r="R181"/>
  <c r="S180"/>
  <c r="R180"/>
  <c r="S179"/>
  <c r="R179"/>
  <c r="S178"/>
  <c r="R178"/>
  <c r="S177"/>
  <c r="R177"/>
  <c r="S176"/>
  <c r="R176"/>
  <c r="S175"/>
  <c r="R175"/>
  <c r="Q174"/>
  <c r="P174"/>
  <c r="R174" s="1"/>
  <c r="S173"/>
  <c r="R173"/>
  <c r="S172"/>
  <c r="R172"/>
  <c r="R171"/>
  <c r="S170"/>
  <c r="R170"/>
  <c r="S169"/>
  <c r="R169"/>
  <c r="S168"/>
  <c r="R168"/>
  <c r="S167"/>
  <c r="R167"/>
  <c r="R166"/>
  <c r="Q166"/>
  <c r="S166" s="1"/>
  <c r="S165"/>
  <c r="R165"/>
  <c r="S164"/>
  <c r="R164"/>
  <c r="S163"/>
  <c r="R163"/>
  <c r="R162"/>
  <c r="Q162"/>
  <c r="S161"/>
  <c r="R161"/>
  <c r="S160"/>
  <c r="R160"/>
  <c r="Q159"/>
  <c r="P159"/>
  <c r="R159" s="1"/>
  <c r="S158"/>
  <c r="R158"/>
  <c r="S157"/>
  <c r="R157"/>
  <c r="S156"/>
  <c r="R156"/>
  <c r="S155"/>
  <c r="R155"/>
  <c r="Q154"/>
  <c r="S154" s="1"/>
  <c r="P154"/>
  <c r="R154" s="1"/>
  <c r="S153"/>
  <c r="R153"/>
  <c r="S152"/>
  <c r="R152"/>
  <c r="S151"/>
  <c r="R151"/>
  <c r="Q150"/>
  <c r="P150"/>
  <c r="R150" s="1"/>
  <c r="S149"/>
  <c r="R149"/>
  <c r="R148"/>
  <c r="Q148"/>
  <c r="S148" s="1"/>
  <c r="P148"/>
  <c r="R147"/>
  <c r="Q147"/>
  <c r="S147" s="1"/>
  <c r="S146"/>
  <c r="R146"/>
  <c r="S145"/>
  <c r="R145"/>
  <c r="S144"/>
  <c r="R144"/>
  <c r="S143"/>
  <c r="R143"/>
  <c r="Q142"/>
  <c r="P142"/>
  <c r="S141"/>
  <c r="R141"/>
  <c r="S140"/>
  <c r="R140"/>
  <c r="S139"/>
  <c r="R139"/>
  <c r="Q138"/>
  <c r="S138" s="1"/>
  <c r="P138"/>
  <c r="R138" s="1"/>
  <c r="S137"/>
  <c r="R137"/>
  <c r="S136"/>
  <c r="R136"/>
  <c r="S135"/>
  <c r="R135"/>
  <c r="Q134"/>
  <c r="P134"/>
  <c r="S133"/>
  <c r="R133"/>
  <c r="S132"/>
  <c r="R132"/>
  <c r="Q131"/>
  <c r="S131" s="1"/>
  <c r="P131"/>
  <c r="R131" s="1"/>
  <c r="S130"/>
  <c r="R130"/>
  <c r="S129"/>
  <c r="R129"/>
  <c r="S128"/>
  <c r="R128"/>
  <c r="Q127"/>
  <c r="S127" s="1"/>
  <c r="P127"/>
  <c r="R127" s="1"/>
  <c r="S126"/>
  <c r="R126"/>
  <c r="S125"/>
  <c r="R125"/>
  <c r="S124"/>
  <c r="R124"/>
  <c r="S123"/>
  <c r="R123"/>
  <c r="Q122"/>
  <c r="P122"/>
  <c r="S121"/>
  <c r="R121"/>
  <c r="S120"/>
  <c r="R120"/>
  <c r="S119"/>
  <c r="R119"/>
  <c r="S118"/>
  <c r="R118"/>
  <c r="Q117"/>
  <c r="P117"/>
  <c r="S116"/>
  <c r="R116"/>
  <c r="S115"/>
  <c r="R115"/>
  <c r="S114"/>
  <c r="R114"/>
  <c r="S113"/>
  <c r="R113"/>
  <c r="Q112"/>
  <c r="S112" s="1"/>
  <c r="P112"/>
  <c r="R112" s="1"/>
  <c r="S111"/>
  <c r="R111"/>
  <c r="S110"/>
  <c r="R110"/>
  <c r="S109"/>
  <c r="R109"/>
  <c r="S108"/>
  <c r="R108"/>
  <c r="Q107"/>
  <c r="P107"/>
  <c r="S106"/>
  <c r="R106"/>
  <c r="S105"/>
  <c r="R105"/>
  <c r="S104"/>
  <c r="R104"/>
  <c r="S103"/>
  <c r="R103"/>
  <c r="S102"/>
  <c r="R102"/>
  <c r="S101"/>
  <c r="R101"/>
  <c r="S100"/>
  <c r="R100"/>
  <c r="S99"/>
  <c r="R99"/>
  <c r="Q98"/>
  <c r="P98"/>
  <c r="R98" s="1"/>
  <c r="Q97"/>
  <c r="P97"/>
  <c r="R97" s="1"/>
  <c r="S96"/>
  <c r="R96"/>
  <c r="S95"/>
  <c r="R95"/>
  <c r="S94"/>
  <c r="R94"/>
  <c r="R93"/>
  <c r="Q93"/>
  <c r="S93" s="1"/>
  <c r="P93"/>
  <c r="S92"/>
  <c r="R92"/>
  <c r="S91"/>
  <c r="R91"/>
  <c r="S90"/>
  <c r="R90"/>
  <c r="S89"/>
  <c r="R89"/>
  <c r="Q88"/>
  <c r="P88"/>
  <c r="R88" s="1"/>
  <c r="S87"/>
  <c r="R87"/>
  <c r="S86"/>
  <c r="R86"/>
  <c r="S85"/>
  <c r="R85"/>
  <c r="S84"/>
  <c r="R84"/>
  <c r="S83"/>
  <c r="R83"/>
  <c r="S82"/>
  <c r="R82"/>
  <c r="S81"/>
  <c r="R81"/>
  <c r="S80"/>
  <c r="R80"/>
  <c r="S79"/>
  <c r="R79"/>
  <c r="S78"/>
  <c r="R78"/>
  <c r="Q77"/>
  <c r="S77" s="1"/>
  <c r="P77"/>
  <c r="R77" s="1"/>
  <c r="S76"/>
  <c r="R76"/>
  <c r="S75"/>
  <c r="R75"/>
  <c r="S74"/>
  <c r="R74"/>
  <c r="R73"/>
  <c r="Q73"/>
  <c r="S73" s="1"/>
  <c r="P73"/>
  <c r="S72"/>
  <c r="R72"/>
  <c r="S71"/>
  <c r="R71"/>
  <c r="S70"/>
  <c r="R70"/>
  <c r="S69"/>
  <c r="R69"/>
  <c r="S68"/>
  <c r="R68"/>
  <c r="S67"/>
  <c r="R67"/>
  <c r="S66"/>
  <c r="R66"/>
  <c r="S65"/>
  <c r="R65"/>
  <c r="S64"/>
  <c r="R64"/>
  <c r="Q63"/>
  <c r="P63"/>
  <c r="S62"/>
  <c r="R62"/>
  <c r="S61"/>
  <c r="R61"/>
  <c r="S60"/>
  <c r="R60"/>
  <c r="S59"/>
  <c r="R59"/>
  <c r="S58"/>
  <c r="R58"/>
  <c r="Q57"/>
  <c r="S57" s="1"/>
  <c r="P57"/>
  <c r="R57" s="1"/>
  <c r="S56"/>
  <c r="R56"/>
  <c r="S55"/>
  <c r="R55"/>
  <c r="S54"/>
  <c r="R54"/>
  <c r="S53"/>
  <c r="R53"/>
  <c r="Q52"/>
  <c r="S52" s="1"/>
  <c r="P52"/>
  <c r="R52" s="1"/>
  <c r="S51"/>
  <c r="R51"/>
  <c r="S50"/>
  <c r="R50"/>
  <c r="S49"/>
  <c r="R49"/>
  <c r="S48"/>
  <c r="R48"/>
  <c r="S47"/>
  <c r="R47"/>
  <c r="S46"/>
  <c r="R46"/>
  <c r="S45"/>
  <c r="P45"/>
  <c r="S44"/>
  <c r="R44"/>
  <c r="S43"/>
  <c r="R43"/>
  <c r="S42"/>
  <c r="R42"/>
  <c r="S41"/>
  <c r="R41"/>
  <c r="S40"/>
  <c r="R40"/>
  <c r="S39"/>
  <c r="P39"/>
  <c r="R39" s="1"/>
  <c r="S38"/>
  <c r="R38"/>
  <c r="S37"/>
  <c r="R37"/>
  <c r="S36"/>
  <c r="R36"/>
  <c r="S35"/>
  <c r="R35"/>
  <c r="R34"/>
  <c r="S33"/>
  <c r="R33"/>
  <c r="S32"/>
  <c r="R32"/>
  <c r="S31"/>
  <c r="R31"/>
  <c r="S30"/>
  <c r="R30"/>
  <c r="S29"/>
  <c r="R29"/>
  <c r="Q28"/>
  <c r="P28"/>
  <c r="S27"/>
  <c r="R27"/>
  <c r="S26"/>
  <c r="R26"/>
  <c r="S25"/>
  <c r="R25"/>
  <c r="S24"/>
  <c r="R24"/>
  <c r="S23"/>
  <c r="R23"/>
  <c r="R22"/>
  <c r="Q22"/>
  <c r="S21"/>
  <c r="R21"/>
  <c r="S20"/>
  <c r="R20"/>
  <c r="S19"/>
  <c r="R19"/>
  <c r="S18"/>
  <c r="R18"/>
  <c r="S17"/>
  <c r="R17"/>
  <c r="S16"/>
  <c r="R16"/>
  <c r="S15"/>
  <c r="P15"/>
  <c r="R15" s="1"/>
  <c r="S14"/>
  <c r="R14"/>
  <c r="S13"/>
  <c r="R13"/>
  <c r="S12"/>
  <c r="R12"/>
  <c r="S11"/>
  <c r="R11"/>
  <c r="S10"/>
  <c r="R10"/>
  <c r="S9"/>
  <c r="R9"/>
  <c r="Q8"/>
  <c r="S8" s="1"/>
  <c r="P8"/>
  <c r="P201" s="1"/>
  <c r="O201" i="10"/>
  <c r="N201"/>
  <c r="M8"/>
  <c r="R201" i="11" l="1"/>
  <c r="Q201"/>
  <c r="S201" s="1"/>
  <c r="R8"/>
  <c r="M195" i="10"/>
  <c r="M194"/>
  <c r="O194" s="1"/>
  <c r="M187"/>
  <c r="M183"/>
  <c r="M174"/>
  <c r="M166"/>
  <c r="O166" s="1"/>
  <c r="M162"/>
  <c r="M159"/>
  <c r="M154"/>
  <c r="O154" s="1"/>
  <c r="M150"/>
  <c r="M148"/>
  <c r="M147"/>
  <c r="M142"/>
  <c r="M138"/>
  <c r="M134"/>
  <c r="M131"/>
  <c r="M127"/>
  <c r="M122"/>
  <c r="M117"/>
  <c r="M112"/>
  <c r="O112" s="1"/>
  <c r="M107"/>
  <c r="O102"/>
  <c r="M98"/>
  <c r="M97"/>
  <c r="M93"/>
  <c r="O93" s="1"/>
  <c r="M88"/>
  <c r="M77"/>
  <c r="O77" s="1"/>
  <c r="M73"/>
  <c r="O67"/>
  <c r="M57"/>
  <c r="M63"/>
  <c r="M52"/>
  <c r="O52" s="1"/>
  <c r="O45"/>
  <c r="M22"/>
  <c r="N166"/>
  <c r="O8"/>
  <c r="O9"/>
  <c r="O10"/>
  <c r="O11"/>
  <c r="O12"/>
  <c r="O13"/>
  <c r="O14"/>
  <c r="O15"/>
  <c r="O16"/>
  <c r="O17"/>
  <c r="O18"/>
  <c r="O19"/>
  <c r="O20"/>
  <c r="O21"/>
  <c r="O23"/>
  <c r="O24"/>
  <c r="O25"/>
  <c r="O26"/>
  <c r="O27"/>
  <c r="O29"/>
  <c r="O30"/>
  <c r="O31"/>
  <c r="O32"/>
  <c r="O33"/>
  <c r="O35"/>
  <c r="O36"/>
  <c r="O37"/>
  <c r="O38"/>
  <c r="O39"/>
  <c r="O40"/>
  <c r="O41"/>
  <c r="O42"/>
  <c r="O43"/>
  <c r="O44"/>
  <c r="O46"/>
  <c r="O47"/>
  <c r="O48"/>
  <c r="O49"/>
  <c r="O50"/>
  <c r="O51"/>
  <c r="O53"/>
  <c r="O54"/>
  <c r="O55"/>
  <c r="O56"/>
  <c r="O57"/>
  <c r="O58"/>
  <c r="O59"/>
  <c r="O60"/>
  <c r="O61"/>
  <c r="O62"/>
  <c r="O64"/>
  <c r="O65"/>
  <c r="O66"/>
  <c r="O68"/>
  <c r="O69"/>
  <c r="O70"/>
  <c r="O71"/>
  <c r="O72"/>
  <c r="O73"/>
  <c r="O74"/>
  <c r="O75"/>
  <c r="O76"/>
  <c r="O78"/>
  <c r="O79"/>
  <c r="O80"/>
  <c r="O81"/>
  <c r="O82"/>
  <c r="O83"/>
  <c r="O84"/>
  <c r="O85"/>
  <c r="O86"/>
  <c r="O87"/>
  <c r="O89"/>
  <c r="O90"/>
  <c r="O91"/>
  <c r="O92"/>
  <c r="O94"/>
  <c r="O95"/>
  <c r="O96"/>
  <c r="O99"/>
  <c r="O100"/>
  <c r="O101"/>
  <c r="O103"/>
  <c r="O104"/>
  <c r="O105"/>
  <c r="O106"/>
  <c r="O108"/>
  <c r="O109"/>
  <c r="O110"/>
  <c r="O111"/>
  <c r="O113"/>
  <c r="O114"/>
  <c r="O115"/>
  <c r="O116"/>
  <c r="O118"/>
  <c r="O119"/>
  <c r="O120"/>
  <c r="O121"/>
  <c r="O123"/>
  <c r="O124"/>
  <c r="O125"/>
  <c r="O126"/>
  <c r="O127"/>
  <c r="O128"/>
  <c r="O129"/>
  <c r="O130"/>
  <c r="O131"/>
  <c r="O132"/>
  <c r="O133"/>
  <c r="O135"/>
  <c r="O136"/>
  <c r="O137"/>
  <c r="O138"/>
  <c r="O139"/>
  <c r="O140"/>
  <c r="O141"/>
  <c r="O143"/>
  <c r="O144"/>
  <c r="O145"/>
  <c r="O146"/>
  <c r="O147"/>
  <c r="O148"/>
  <c r="O149"/>
  <c r="O151"/>
  <c r="O152"/>
  <c r="O153"/>
  <c r="O155"/>
  <c r="O156"/>
  <c r="O157"/>
  <c r="O158"/>
  <c r="O160"/>
  <c r="O161"/>
  <c r="O163"/>
  <c r="O164"/>
  <c r="O165"/>
  <c r="O167"/>
  <c r="O168"/>
  <c r="O169"/>
  <c r="O170"/>
  <c r="O172"/>
  <c r="O173"/>
  <c r="O175"/>
  <c r="O176"/>
  <c r="O177"/>
  <c r="O178"/>
  <c r="O179"/>
  <c r="O180"/>
  <c r="O181"/>
  <c r="O182"/>
  <c r="O184"/>
  <c r="O185"/>
  <c r="O186"/>
  <c r="O188"/>
  <c r="O189"/>
  <c r="O190"/>
  <c r="O191"/>
  <c r="O192"/>
  <c r="O193"/>
  <c r="O195"/>
  <c r="O196"/>
  <c r="O197"/>
  <c r="O198"/>
  <c r="O200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9"/>
  <c r="N30"/>
  <c r="N31"/>
  <c r="N32"/>
  <c r="N33"/>
  <c r="N34"/>
  <c r="N35"/>
  <c r="N36"/>
  <c r="N37"/>
  <c r="N38"/>
  <c r="N39"/>
  <c r="N40"/>
  <c r="N41"/>
  <c r="N42"/>
  <c r="N43"/>
  <c r="N44"/>
  <c r="N46"/>
  <c r="N47"/>
  <c r="N48"/>
  <c r="N49"/>
  <c r="N50"/>
  <c r="N51"/>
  <c r="N52"/>
  <c r="N53"/>
  <c r="N54"/>
  <c r="N55"/>
  <c r="N56"/>
  <c r="N57"/>
  <c r="N58"/>
  <c r="N59"/>
  <c r="N60"/>
  <c r="N61"/>
  <c r="N62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8"/>
  <c r="N109"/>
  <c r="N110"/>
  <c r="N111"/>
  <c r="N112"/>
  <c r="N113"/>
  <c r="N114"/>
  <c r="N115"/>
  <c r="N116"/>
  <c r="N118"/>
  <c r="N119"/>
  <c r="N120"/>
  <c r="N121"/>
  <c r="N123"/>
  <c r="N124"/>
  <c r="N125"/>
  <c r="N126"/>
  <c r="N127"/>
  <c r="N128"/>
  <c r="N129"/>
  <c r="N130"/>
  <c r="N131"/>
  <c r="N132"/>
  <c r="N133"/>
  <c r="N135"/>
  <c r="N136"/>
  <c r="N137"/>
  <c r="N138"/>
  <c r="N139"/>
  <c r="N140"/>
  <c r="N141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I201"/>
  <c r="J201"/>
  <c r="K201"/>
  <c r="L201"/>
  <c r="H201"/>
  <c r="M28"/>
  <c r="L15"/>
  <c r="L28"/>
  <c r="L39"/>
  <c r="L45"/>
  <c r="L52"/>
  <c r="L57"/>
  <c r="L63"/>
  <c r="L73"/>
  <c r="L77"/>
  <c r="L88"/>
  <c r="L93"/>
  <c r="L97"/>
  <c r="L98"/>
  <c r="L107"/>
  <c r="L112"/>
  <c r="L117"/>
  <c r="L122"/>
  <c r="L127"/>
  <c r="L131"/>
  <c r="L134"/>
  <c r="L138"/>
  <c r="L142"/>
  <c r="L148"/>
  <c r="L150"/>
  <c r="L154"/>
  <c r="L159"/>
  <c r="L174"/>
  <c r="L187"/>
  <c r="L194"/>
  <c r="L195"/>
  <c r="L199"/>
  <c r="L8"/>
  <c r="N8" s="1"/>
  <c r="M201" l="1"/>
</calcChain>
</file>

<file path=xl/sharedStrings.xml><?xml version="1.0" encoding="utf-8"?>
<sst xmlns="http://schemas.openxmlformats.org/spreadsheetml/2006/main" count="781" uniqueCount="319">
  <si>
    <t>ФИО (отца; матери)</t>
  </si>
  <si>
    <t>Количество детей</t>
  </si>
  <si>
    <t>Наличие имущество в собственности</t>
  </si>
  <si>
    <t>Земля (ФИО собств.)</t>
  </si>
  <si>
    <t>Имущество (ФИО собств.)</t>
  </si>
  <si>
    <t>Площадь м. кв.</t>
  </si>
  <si>
    <t>земля свид-во</t>
  </si>
  <si>
    <t xml:space="preserve">имущество свид-во </t>
  </si>
  <si>
    <t>Дата рожд. Детей</t>
  </si>
  <si>
    <t>ФИО  Детей</t>
  </si>
  <si>
    <t>Домашний адрес</t>
  </si>
  <si>
    <t>Ооржак Сайын-Белек Мергенович</t>
  </si>
  <si>
    <t>Монгуш Белек Буянович</t>
  </si>
  <si>
    <t>сумон Шекпээр</t>
  </si>
  <si>
    <t>ул. Монгуш Чот 5-1</t>
  </si>
  <si>
    <t>Ооржак Ай-Хээ Шивитович</t>
  </si>
  <si>
    <t>03.07.2001</t>
  </si>
  <si>
    <t>Ооржак Ай-Херел Шивитович</t>
  </si>
  <si>
    <t>09.06.2003</t>
  </si>
  <si>
    <t>Ооржак Айлан Шивитович</t>
  </si>
  <si>
    <t>18.12.2006</t>
  </si>
  <si>
    <t>Сувак Дугар Херелович</t>
  </si>
  <si>
    <t>Ооржак Виктория Хереловна</t>
  </si>
  <si>
    <t>ул. Монгуш Шет 23</t>
  </si>
  <si>
    <t>Отец: Монгуш Сылдыс Дырыш-оолович</t>
  </si>
  <si>
    <t>Мать: Конга Аржаана Анатольевна</t>
  </si>
  <si>
    <t>Конга Чечен-оол Шолбанович</t>
  </si>
  <si>
    <t>Конга Дамырак Сылдысовна</t>
  </si>
  <si>
    <t>Конга Байлак Сылдысовна</t>
  </si>
  <si>
    <t>Конга Начын Сылдысович</t>
  </si>
  <si>
    <t>Конга Хорагай Сылдысовна</t>
  </si>
  <si>
    <t>ул. Культурар 20-2</t>
  </si>
  <si>
    <t>отец: Саая Аяс Белограйович</t>
  </si>
  <si>
    <t>мать: Монгуш Роланда Монгун-ооловна</t>
  </si>
  <si>
    <t>Бошкажык Сайын-Белек Алексеевич</t>
  </si>
  <si>
    <t>Саая Алия Аясовна</t>
  </si>
  <si>
    <t>Саая Айлен Аясовна</t>
  </si>
  <si>
    <t>Саая Ассель Аясовна</t>
  </si>
  <si>
    <t>Саая Ася Аясовна</t>
  </si>
  <si>
    <t>ул. Монгуш Чот 15-1</t>
  </si>
  <si>
    <t>отец: Сембил Аркадий Геннадьевич</t>
  </si>
  <si>
    <t>мать: Сембил Алена Андреевна</t>
  </si>
  <si>
    <t>ул. Ленина 14-2</t>
  </si>
  <si>
    <t>отец: Монгуш Артыш Владимирович</t>
  </si>
  <si>
    <t>мать: Ондар Чойганмаа Маадыр-ооловна</t>
  </si>
  <si>
    <t>Монгуш Ай-Хаан Артышович</t>
  </si>
  <si>
    <t>Монгуш Ай-Херел Артышович</t>
  </si>
  <si>
    <t>Монгуш Айуна Артышовна</t>
  </si>
  <si>
    <t>Монгуш Аюш Артышович</t>
  </si>
  <si>
    <t>Монгуш Ай-Чурек Артышович</t>
  </si>
  <si>
    <t>ул. М. Марат-оол 7-2</t>
  </si>
  <si>
    <t>отец: Монгуш Айдыс Кудур-оолович</t>
  </si>
  <si>
    <t>мать: Монгуш Руслана Шолбан-ооловна</t>
  </si>
  <si>
    <t>ул. Ленина 34-2</t>
  </si>
  <si>
    <t>отец: Ооржак Артур Казак-оолович</t>
  </si>
  <si>
    <t>мать: Ооржак Чодураа Барыш-ооловна</t>
  </si>
  <si>
    <t>Ооржак Айыраа Артуровна</t>
  </si>
  <si>
    <t>Ооржак Айнара Артуровна</t>
  </si>
  <si>
    <t>Ооржак Агата Артуровна</t>
  </si>
  <si>
    <t>Ооржак Ариадна Артуровна</t>
  </si>
  <si>
    <t>Ооржак Аделия Артуровна</t>
  </si>
  <si>
    <t>Мать: Рустамова Фелиция Олеговна</t>
  </si>
  <si>
    <t>ул. Культура 5-1</t>
  </si>
  <si>
    <t>мать: Ооржак Саяна Эрес-ооловна</t>
  </si>
  <si>
    <t>отец: Ооржак Аяс Даан-оолович</t>
  </si>
  <si>
    <t>Ооржак Айыран Аясовна</t>
  </si>
  <si>
    <t>Ооржак Айраана Аясовна</t>
  </si>
  <si>
    <t>Ооржак Айран Аясович</t>
  </si>
  <si>
    <t>Ооржак Давырга Аясович</t>
  </si>
  <si>
    <t>Ооржак Дамиран Аясович</t>
  </si>
  <si>
    <t>Сембил Сайлаана Аркадьевна</t>
  </si>
  <si>
    <t>Сембил Артемида Аркадьевна</t>
  </si>
  <si>
    <t>Сембил Шожал Аркадьевич</t>
  </si>
  <si>
    <t>Сембил Одучу Аркадьевич</t>
  </si>
  <si>
    <t>ул. Монгуш Шет 1</t>
  </si>
  <si>
    <t>отец: Ховалыг Шивит Октябрьович</t>
  </si>
  <si>
    <t>мать: Ховалыг Аржаана Ивановна</t>
  </si>
  <si>
    <t>Ховалыг Аюрзан Шивитович</t>
  </si>
  <si>
    <t>Ховалыг Батый Шивитович</t>
  </si>
  <si>
    <t>Ховалыг Яна Шивитовна</t>
  </si>
  <si>
    <t>Ховалыг Ай-кыс Шивитовна</t>
  </si>
  <si>
    <t>ул. Культура 13-1</t>
  </si>
  <si>
    <t>отец: Сарыглар Амир Дадар-оолович</t>
  </si>
  <si>
    <t>мать: Сарыглар Алена Валерьевна</t>
  </si>
  <si>
    <t>Сарыглар Яна Амировна</t>
  </si>
  <si>
    <t>Сарыглар Даяна Амировна</t>
  </si>
  <si>
    <t>Сарыглар Ай-Кыс Амировна</t>
  </si>
  <si>
    <t>Сарыглар Чаян Амирович</t>
  </si>
  <si>
    <t>ул. Ленина 20-2</t>
  </si>
  <si>
    <t>отец: Сарыглар Шолбан Орус-оолович</t>
  </si>
  <si>
    <t>мать: Ооржак Айлаана Андреевна</t>
  </si>
  <si>
    <t>Сарыглар Чаян Шолбанович</t>
  </si>
  <si>
    <t>Сарыглар Начын Шолбанович</t>
  </si>
  <si>
    <t>Сарыглар Намзырай Шолбанович</t>
  </si>
  <si>
    <t>31.02.2010</t>
  </si>
  <si>
    <t>Сарыглар Виолета Шолбановна</t>
  </si>
  <si>
    <t>ул. Ленина 37-2</t>
  </si>
  <si>
    <t>отец: Каазут Алексей Романович</t>
  </si>
  <si>
    <t>мать: Каазут Аржаана Владимировна</t>
  </si>
  <si>
    <t>Монгуш Ангел Айдынович</t>
  </si>
  <si>
    <t>Монгуш Белек Айдынович</t>
  </si>
  <si>
    <t>Каазут Яна Алексеевна</t>
  </si>
  <si>
    <t>Каазут Ариана Алексеевна</t>
  </si>
  <si>
    <t>Монгуш Азията Айдысовна</t>
  </si>
  <si>
    <t>Монгуш Инга Айдысовна</t>
  </si>
  <si>
    <t>Монгуш Дан-Хая Айдысовна</t>
  </si>
  <si>
    <t>Монгуш Амилия Айдысовна</t>
  </si>
  <si>
    <t>Монгуш Амила Айдысовна</t>
  </si>
  <si>
    <t>ул. М. Чот 7-2</t>
  </si>
  <si>
    <t>отец: Монгуш Шораан Степанович</t>
  </si>
  <si>
    <t>мать: Монгуш Айдысмаа Геннадьевна</t>
  </si>
  <si>
    <t>Монгуш Угулза Шораановна</t>
  </si>
  <si>
    <t>Монгуш Уранза Шораанович</t>
  </si>
  <si>
    <t>Монгуш Очур шораанович</t>
  </si>
  <si>
    <t>Монгуш Кузел-Сорук Шораанович</t>
  </si>
  <si>
    <t>Монгуш Энерел Шораанович</t>
  </si>
  <si>
    <t>ул. Ленина 15-1</t>
  </si>
  <si>
    <t>отец: Ооржак Амир Андреевич</t>
  </si>
  <si>
    <t>мать: Ооржак Аржаана Монгун-ооловна</t>
  </si>
  <si>
    <t>Ооржак Аэлита Амировна</t>
  </si>
  <si>
    <t>Ооржак Инга Амировна</t>
  </si>
  <si>
    <t>Ооржак Аймира Амировна</t>
  </si>
  <si>
    <t>Ооржак Айлуна Амировна</t>
  </si>
  <si>
    <t>отец: Ооржак Адыгжы Григорьевич</t>
  </si>
  <si>
    <t>мать: Монгуш Чечена Валерьевна</t>
  </si>
  <si>
    <t>Ооржак Батый Адыгжыевич</t>
  </si>
  <si>
    <t>Ооржак Олча Адыгжыевич</t>
  </si>
  <si>
    <t>Ооржак Омак Адыгжыевич</t>
  </si>
  <si>
    <t>Ооржак Аюша Адыгжыевна</t>
  </si>
  <si>
    <t>ул. Монгуш Чот 23-1</t>
  </si>
  <si>
    <t>отец: Эртине Адыгжы Кужугетович</t>
  </si>
  <si>
    <t>мать: Эртине Айдысмаа Кушкаш-ооловна</t>
  </si>
  <si>
    <t>Эртине Аян-Сай Адыгжыевна</t>
  </si>
  <si>
    <t>Эртине Айыжы Адыгжыевич</t>
  </si>
  <si>
    <t>Эртине Артына Адыгжыевич</t>
  </si>
  <si>
    <t>Эртине Айыран-Сай Адыгжыевна</t>
  </si>
  <si>
    <t>отец: Ооржак Мерген Сыгыр-оолович</t>
  </si>
  <si>
    <t>мать: Ооржак Чаяна Эрес-ооловна</t>
  </si>
  <si>
    <t>Ооржак Долаан Мергенович</t>
  </si>
  <si>
    <t>Ооржак Долбан Мергенович</t>
  </si>
  <si>
    <t>Ооржак Долума Мергеновна</t>
  </si>
  <si>
    <t>Ооржак Дозуран Мергенович</t>
  </si>
  <si>
    <t>ул. М. Марат-оол 5-2</t>
  </si>
  <si>
    <t>отец: Монгуш Семен Агарганович</t>
  </si>
  <si>
    <t>Монгуш Ай-Херел Семенович</t>
  </si>
  <si>
    <t>Монгуш Ай-Суу Семеновна</t>
  </si>
  <si>
    <t>Монгуш Сайын-Белек Семенович</t>
  </si>
  <si>
    <t>Монгуш Эртине Семенович</t>
  </si>
  <si>
    <t>ул. Монгуш Марат-оол 11-2</t>
  </si>
  <si>
    <t>отец: Ооржак Мерген Айыжыевич</t>
  </si>
  <si>
    <t>мать: Ооржак Орланмаа Амыртааевна</t>
  </si>
  <si>
    <t>Ооржак Ак-Сай Мергенович</t>
  </si>
  <si>
    <t>Ооржак Ачыты Мергенович</t>
  </si>
  <si>
    <t>Ооржак Уран-Сай Мергеновна</t>
  </si>
  <si>
    <t>ул.Хову 6А</t>
  </si>
  <si>
    <t>отец: Оржак Айдыс Кок-оолович</t>
  </si>
  <si>
    <t>мать: Оржак Аржаана Артуровна</t>
  </si>
  <si>
    <t>Ооржак Аяс Айдысович</t>
  </si>
  <si>
    <t>Ооржак Начын Айдысович</t>
  </si>
  <si>
    <t>Ооржак Найыр Айдысович</t>
  </si>
  <si>
    <t>Ооржак Айлаш Айдысовна</t>
  </si>
  <si>
    <t>М. Марат-оол 27-2</t>
  </si>
  <si>
    <t>отец: Ооржак Сылдыс Намчыл-оолович</t>
  </si>
  <si>
    <t>Ооржак Аганак Сылдысович</t>
  </si>
  <si>
    <t>Ооржак Аэлита Сылдысовна</t>
  </si>
  <si>
    <t>Ооржак Айзанак Сылдысовна</t>
  </si>
  <si>
    <t>ул. Монгуш Чот 17-2</t>
  </si>
  <si>
    <t>отец: Монгуш Орлан Шалынмаевич</t>
  </si>
  <si>
    <t>мать: Ондар Азиймаа Александровна</t>
  </si>
  <si>
    <t>Монгуш Диана Орлановна</t>
  </si>
  <si>
    <t>Монгуш Найыр Орлан оглу</t>
  </si>
  <si>
    <t>Монгуш Найдан Орланович</t>
  </si>
  <si>
    <t>ул. М. Шет 6-1</t>
  </si>
  <si>
    <t>отец: Куулар Буян Яковлевич</t>
  </si>
  <si>
    <t>мать: Куулар Байлак Семис-ооловна</t>
  </si>
  <si>
    <t>Куулар Айыжы Буянович</t>
  </si>
  <si>
    <t>Куулар Ачыты Буянович</t>
  </si>
  <si>
    <t>Куулар Аюзана Буяновна</t>
  </si>
  <si>
    <t>ул. Ленина 5-1</t>
  </si>
  <si>
    <t>отец: Донгак Валерьян Кошкар-оолович</t>
  </si>
  <si>
    <t>мать: Ооржак Аржаана Анатольевна</t>
  </si>
  <si>
    <t>Донгак Айлуна Валерьяновна</t>
  </si>
  <si>
    <t>Донгак Ай-Хаана Валерьяновна</t>
  </si>
  <si>
    <t>Донгак Айыран Валерьяновна</t>
  </si>
  <si>
    <t>ул. Монгуш Чот 27-2</t>
  </si>
  <si>
    <t>отец: Ооржак Уран Болатович</t>
  </si>
  <si>
    <t>мать: Ооржак Алена Александровна</t>
  </si>
  <si>
    <t>Ооржак Аялга Урановна</t>
  </si>
  <si>
    <t>Ооржак Болат Уранович</t>
  </si>
  <si>
    <t>Ооржак Балар Уран оглу</t>
  </si>
  <si>
    <t>Ооржак Сайын Уранович</t>
  </si>
  <si>
    <t>ул. Монгуш Чот 15-2</t>
  </si>
  <si>
    <t>отец: Ооржак Адыгжы Борисович</t>
  </si>
  <si>
    <t>мать: Ооржак Анжела Анатольевна</t>
  </si>
  <si>
    <t>Ооржак Кежик Адыгжыевич</t>
  </si>
  <si>
    <t>31.09.2005</t>
  </si>
  <si>
    <t>Ооржак Чолдуг Адыгжыевич</t>
  </si>
  <si>
    <t>Ооржак Сулдем Адыгжыевич</t>
  </si>
  <si>
    <t>Монгуш Марат-оол 33-1</t>
  </si>
  <si>
    <t>мать: Монгуш Буянмаа Чыртак-ооловна</t>
  </si>
  <si>
    <t>Хомушку Хорагай Александровна</t>
  </si>
  <si>
    <t>Монгуш Чочагай Александровна</t>
  </si>
  <si>
    <t>Монгуш Тамерлан Александрович</t>
  </si>
  <si>
    <t>отец: Куулар Сылдыс Дадар-оолович</t>
  </si>
  <si>
    <t>мать: Ооржак Айслана Кан-ооловна</t>
  </si>
  <si>
    <t>Куулар Чочагай Сылдысовна</t>
  </si>
  <si>
    <t>Куулар Хорагай Сылдысовна</t>
  </si>
  <si>
    <t>Куулар Дан-Хая Сылдысовна</t>
  </si>
  <si>
    <t>ул. Хову 4А- 2</t>
  </si>
  <si>
    <t>отец: Монгуш Буян Викторович</t>
  </si>
  <si>
    <t>мать: Кокей Долаана Хензиговна</t>
  </si>
  <si>
    <t>Монгуш Дияна  Буяновна</t>
  </si>
  <si>
    <t>.</t>
  </si>
  <si>
    <t>Монгуш Кудерек Буяновна</t>
  </si>
  <si>
    <t>ул. Монгуш Марат-оол 19-1</t>
  </si>
  <si>
    <t>отец: Монгуш Кежик Каадыр-оолович</t>
  </si>
  <si>
    <t>мать: Монгуш Олеся Алексеевна</t>
  </si>
  <si>
    <t>Монгуш Начын Кежикович</t>
  </si>
  <si>
    <t>Монгуш Алина Кежиковна</t>
  </si>
  <si>
    <t>Монгуш Айдыс Кежикович</t>
  </si>
  <si>
    <t>ул. Монгуш Шет 27</t>
  </si>
  <si>
    <t>отец: Ооржак Альберт Кок-оолович</t>
  </si>
  <si>
    <t>мать: Ооржак Шончалай Николаевна</t>
  </si>
  <si>
    <t>Ооржак Анчы Альбертович</t>
  </si>
  <si>
    <t>Ооржак Айдын Альбертович</t>
  </si>
  <si>
    <t>Ооржак Алдар Альбертович</t>
  </si>
  <si>
    <t>ул. Ленина 29-2</t>
  </si>
  <si>
    <t>отец: Сарыглар Оксана Семеновна</t>
  </si>
  <si>
    <t>Монгуш Окур Айдысович</t>
  </si>
  <si>
    <t>Монгуш Аялга Айдысовна</t>
  </si>
  <si>
    <t>Монгуш Ай-Хээ Айдысовна</t>
  </si>
  <si>
    <t>отец: Монгуш Шолбан Кызыл-оолович</t>
  </si>
  <si>
    <t>мать: Монгуш Шенне Сергей-ооловна</t>
  </si>
  <si>
    <t>Монгуш Яна Шолбановна</t>
  </si>
  <si>
    <t>Монгуш Согдияна Шолбановна</t>
  </si>
  <si>
    <t>Монгуш Янсурен Шолбанович</t>
  </si>
  <si>
    <t>ул. Культура 15-1</t>
  </si>
  <si>
    <t>отец: Ооржак Аяс Сергеевич</t>
  </si>
  <si>
    <t>мать: Ооржак Дияна Владимировна</t>
  </si>
  <si>
    <t>Ооржак Дан-Хая Аясовна</t>
  </si>
  <si>
    <t>Ооржак Динмиттиг Аясович</t>
  </si>
  <si>
    <t>Ооржак Кан-Демир Аясович</t>
  </si>
  <si>
    <t>отец: Сарыглар Шораан Анатольевич</t>
  </si>
  <si>
    <t>мать: Монгуш Сайлык Александровна</t>
  </si>
  <si>
    <t>Монгуш Сендай Александровна</t>
  </si>
  <si>
    <t>Сарыглар Далай Шораанович</t>
  </si>
  <si>
    <t>Сарыглар ДоржуШораанович</t>
  </si>
  <si>
    <t>ул. Культура 22-1</t>
  </si>
  <si>
    <t>мать: Хомушку Аймира Маадыр-ооловна</t>
  </si>
  <si>
    <t>Сарыглар Виктория Шораановна</t>
  </si>
  <si>
    <t>Сарыглар Алдын Шораанович</t>
  </si>
  <si>
    <t>Сарыглар Доржу Шораанович</t>
  </si>
  <si>
    <t>ул. Ленина 28-2</t>
  </si>
  <si>
    <t>отец: Саакпан Булак Васильевич</t>
  </si>
  <si>
    <t>мать: Саакпан Саида Сергеевна</t>
  </si>
  <si>
    <t>Саакпан Доржу Булакович</t>
  </si>
  <si>
    <t>Саакпан Валерия Булаковна</t>
  </si>
  <si>
    <t>Саакпан Дарина Булаковна</t>
  </si>
  <si>
    <t>отец: Ооржак Артур Андреевич</t>
  </si>
  <si>
    <t>мать: Ооржак Сайзана Юрьевна</t>
  </si>
  <si>
    <t>Ооржак Владислав Артурович</t>
  </si>
  <si>
    <t>Ооржак Сыдым  Артурович</t>
  </si>
  <si>
    <t>Ооржак Начын Артурович</t>
  </si>
  <si>
    <t>ул. Хову 15-1</t>
  </si>
  <si>
    <t>отец: Кол Чаян Мироновович</t>
  </si>
  <si>
    <t>мать: Ондар Идегел Уран-ооловна</t>
  </si>
  <si>
    <t>Кол Агнесса Чаяновна</t>
  </si>
  <si>
    <t>Кол Аманда Чаяновна</t>
  </si>
  <si>
    <t>Кол Доржу Чаянович</t>
  </si>
  <si>
    <t>ул. Монгуш Марат-оол 17-1</t>
  </si>
  <si>
    <t>отец: Монгуш Саян Каадыр-оолович</t>
  </si>
  <si>
    <t>мать: Монгуш Айдыс Валерьевна</t>
  </si>
  <si>
    <t>Монгуш Аюш Саянович</t>
  </si>
  <si>
    <t>Монгуш Ай-Сай Саяновна</t>
  </si>
  <si>
    <t>Монгуш Алдына Саяновна</t>
  </si>
  <si>
    <t>отец: Монгуш Буян Владимирович</t>
  </si>
  <si>
    <t>Монгуш Айслан Буянович</t>
  </si>
  <si>
    <t>Монгуш Алдар Буянович</t>
  </si>
  <si>
    <t>Монгуш Угулза Буяновна</t>
  </si>
  <si>
    <t>Сведения о семьях, имеющих 3 х и более детей в СПС Шекпээр</t>
  </si>
  <si>
    <t>+</t>
  </si>
  <si>
    <t>мать: Монгуш Анисья Михайловна</t>
  </si>
  <si>
    <t>-</t>
  </si>
  <si>
    <t>ул. Ленина 5-2</t>
  </si>
  <si>
    <t>ул. Ленина 40-1</t>
  </si>
  <si>
    <t>Утверждаю председатель администрации СПС Шекпээрский __________А.М.Ооржак</t>
  </si>
  <si>
    <t>Начислено за 2017 г</t>
  </si>
  <si>
    <t>После</t>
  </si>
  <si>
    <t>начисленная сумма к уплате до изменение ЗН (0,3)</t>
  </si>
  <si>
    <t>Начисленная сумма к уплате до изменение ИН</t>
  </si>
  <si>
    <t>начисленная сумма к уплате после изменение ЗН (0,3)</t>
  </si>
  <si>
    <t>Начисленная сумма к уплате после изменение ИН</t>
  </si>
  <si>
    <t>Отклонение</t>
  </si>
  <si>
    <t>ЗН</t>
  </si>
  <si>
    <t>ИН</t>
  </si>
  <si>
    <t>Саая Мерген Дадар-оол</t>
  </si>
  <si>
    <t>ОНДАР ЧОЙГАНМАА АНАЙ-ООЛОВНА</t>
  </si>
  <si>
    <t>ул. Марат-оол 31-2</t>
  </si>
  <si>
    <t>ул.Монгуш Шет 4-1</t>
  </si>
  <si>
    <t>КОКЕЙ ДОЛААНА ХЕНЗИГОВНА</t>
  </si>
  <si>
    <t>ООРЖАК ЧОЙГАНА БОЛАТОВНА</t>
  </si>
  <si>
    <t>МОНГУШ ХЕЙМЕР-ООЛ ЧЫРТАК-ООЛОВИЧ</t>
  </si>
  <si>
    <t>ул. Ленина 17-2</t>
  </si>
  <si>
    <t>ул.Ленина 27-2</t>
  </si>
  <si>
    <t>Монгуш Херелмаа Каадыр-ооловна</t>
  </si>
  <si>
    <t xml:space="preserve">Сарыглар Валентина Маадыр-ооловна </t>
  </si>
  <si>
    <t>ул. Октябрьская 8-1</t>
  </si>
  <si>
    <t>ул. Монгуш Марат-оол 17-2</t>
  </si>
  <si>
    <t>мать: Монгуш Аяна Кызыл-ооловна</t>
  </si>
  <si>
    <t>ул.Октябрьская 14</t>
  </si>
  <si>
    <t>ХЕРТЕК АЗИЯНА АЛЕКСАНДРОВНА</t>
  </si>
  <si>
    <t>Всего:</t>
  </si>
  <si>
    <t>ул. Ленина 13-1</t>
  </si>
  <si>
    <t>Саая Айрат Айдысович</t>
  </si>
  <si>
    <t>7 жд</t>
  </si>
  <si>
    <t>5 кв</t>
  </si>
  <si>
    <t>квадратура жилого дома или квартиры (общая кв.м)</t>
  </si>
  <si>
    <t xml:space="preserve">Количество  членов семьи </t>
  </si>
  <si>
    <t>№ п/п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</si>
</sst>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6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5" fillId="0" borderId="1" xfId="1" applyFont="1" applyFill="1" applyBorder="1" applyAlignment="1">
      <alignment vertical="top"/>
    </xf>
    <xf numFmtId="0" fontId="1" fillId="0" borderId="1" xfId="0" applyFont="1" applyBorder="1" applyAlignment="1">
      <alignment horizontal="center"/>
    </xf>
    <xf numFmtId="0" fontId="5" fillId="0" borderId="1" xfId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center" vertical="top"/>
    </xf>
    <xf numFmtId="0" fontId="1" fillId="0" borderId="1" xfId="0" applyFont="1" applyBorder="1"/>
    <xf numFmtId="14" fontId="1" fillId="0" borderId="1" xfId="0" applyNumberFormat="1" applyFont="1" applyBorder="1"/>
    <xf numFmtId="16" fontId="1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1" xfId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14" fontId="1" fillId="0" borderId="1" xfId="0" applyNumberFormat="1" applyFont="1" applyBorder="1" applyAlignment="1">
      <alignment vertical="top"/>
    </xf>
    <xf numFmtId="1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/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1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U201"/>
  <sheetViews>
    <sheetView view="pageBreakPreview" topLeftCell="B3" zoomScale="60" zoomScaleNormal="100" workbookViewId="0">
      <selection activeCell="H10" sqref="H10"/>
    </sheetView>
  </sheetViews>
  <sheetFormatPr defaultColWidth="9.140625" defaultRowHeight="15.75"/>
  <cols>
    <col min="1" max="1" width="0" style="3" hidden="1" customWidth="1"/>
    <col min="2" max="2" width="9.140625" style="24"/>
    <col min="3" max="5" width="21.42578125" style="15" customWidth="1"/>
    <col min="6" max="6" width="41.140625" style="3" customWidth="1"/>
    <col min="7" max="7" width="11.140625" style="3" hidden="1" customWidth="1"/>
    <col min="8" max="8" width="32.7109375" style="3" customWidth="1"/>
    <col min="9" max="9" width="21.28515625" style="3" customWidth="1"/>
    <col min="10" max="10" width="15.7109375" style="24" customWidth="1"/>
    <col min="11" max="11" width="14.140625" style="24" customWidth="1"/>
    <col min="12" max="12" width="11.5703125" style="24" customWidth="1"/>
    <col min="13" max="13" width="0.140625" style="24" customWidth="1"/>
    <col min="14" max="14" width="12.28515625" style="2" hidden="1" customWidth="1"/>
    <col min="15" max="15" width="0" style="2" hidden="1" customWidth="1"/>
    <col min="16" max="16" width="9.28515625" style="24" hidden="1" customWidth="1"/>
    <col min="17" max="17" width="9.5703125" style="24" hidden="1" customWidth="1"/>
    <col min="18" max="19" width="9.28515625" style="24" hidden="1" customWidth="1"/>
    <col min="20" max="21" width="9.140625" style="24"/>
    <col min="22" max="16384" width="9.140625" style="3"/>
  </cols>
  <sheetData>
    <row r="1" spans="1:21">
      <c r="I1" s="58" t="s">
        <v>285</v>
      </c>
      <c r="J1" s="58"/>
      <c r="K1" s="58"/>
      <c r="L1" s="58"/>
    </row>
    <row r="2" spans="1:21">
      <c r="I2" s="58"/>
      <c r="J2" s="58"/>
      <c r="K2" s="58"/>
      <c r="L2" s="58"/>
    </row>
    <row r="3" spans="1:21" ht="43.15" customHeight="1">
      <c r="I3" s="58"/>
      <c r="J3" s="58"/>
      <c r="K3" s="58"/>
      <c r="L3" s="58"/>
    </row>
    <row r="4" spans="1:21">
      <c r="C4" s="59" t="s">
        <v>279</v>
      </c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21">
      <c r="C5" s="60" t="s">
        <v>13</v>
      </c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21" s="2" customFormat="1" ht="55.5" customHeight="1">
      <c r="A6" s="51"/>
      <c r="B6" s="53" t="s">
        <v>318</v>
      </c>
      <c r="C6" s="61" t="s">
        <v>10</v>
      </c>
      <c r="D6" s="56" t="s">
        <v>316</v>
      </c>
      <c r="E6" s="56" t="s">
        <v>317</v>
      </c>
      <c r="F6" s="56" t="s">
        <v>0</v>
      </c>
      <c r="H6" s="56" t="s">
        <v>9</v>
      </c>
      <c r="I6" s="63" t="s">
        <v>8</v>
      </c>
      <c r="J6" s="65" t="s">
        <v>2</v>
      </c>
      <c r="K6" s="66"/>
      <c r="L6" s="65" t="s">
        <v>5</v>
      </c>
      <c r="M6" s="66"/>
      <c r="N6" s="55" t="s">
        <v>286</v>
      </c>
      <c r="O6" s="55"/>
      <c r="P6" s="55" t="s">
        <v>287</v>
      </c>
      <c r="Q6" s="55"/>
      <c r="R6" s="55" t="s">
        <v>292</v>
      </c>
      <c r="S6" s="55"/>
    </row>
    <row r="7" spans="1:21" s="4" customFormat="1" ht="127.9" customHeight="1">
      <c r="A7" s="52"/>
      <c r="B7" s="54"/>
      <c r="C7" s="62"/>
      <c r="D7" s="57"/>
      <c r="E7" s="57"/>
      <c r="F7" s="57"/>
      <c r="H7" s="57"/>
      <c r="I7" s="64"/>
      <c r="J7" s="12" t="s">
        <v>3</v>
      </c>
      <c r="K7" s="12" t="s">
        <v>4</v>
      </c>
      <c r="L7" s="12" t="s">
        <v>6</v>
      </c>
      <c r="M7" s="12"/>
      <c r="N7" s="1" t="s">
        <v>288</v>
      </c>
      <c r="O7" s="1" t="s">
        <v>289</v>
      </c>
      <c r="P7" s="1" t="s">
        <v>290</v>
      </c>
      <c r="Q7" s="1" t="s">
        <v>291</v>
      </c>
      <c r="R7" s="51" t="s">
        <v>293</v>
      </c>
      <c r="S7" s="51" t="s">
        <v>294</v>
      </c>
      <c r="T7" s="2"/>
      <c r="U7" s="2"/>
    </row>
    <row r="8" spans="1:21">
      <c r="A8" s="9"/>
      <c r="B8" s="6">
        <v>1</v>
      </c>
      <c r="C8" s="16" t="s">
        <v>14</v>
      </c>
      <c r="D8" s="6">
        <v>60.8</v>
      </c>
      <c r="E8" s="6">
        <v>5</v>
      </c>
      <c r="F8" s="5" t="s">
        <v>61</v>
      </c>
      <c r="H8" s="7" t="s">
        <v>15</v>
      </c>
      <c r="I8" s="8" t="s">
        <v>16</v>
      </c>
      <c r="J8" s="6" t="s">
        <v>280</v>
      </c>
      <c r="K8" s="6" t="s">
        <v>280</v>
      </c>
      <c r="L8" s="6">
        <v>701</v>
      </c>
      <c r="N8" s="51">
        <v>160</v>
      </c>
      <c r="O8" s="51">
        <v>235</v>
      </c>
      <c r="P8" s="14">
        <f>(L8-600)*70.53*0.3%</f>
        <v>21.37059</v>
      </c>
      <c r="Q8" s="14">
        <f>(D8-20-7-7-7-7-7)*5.04</f>
        <v>29.231999999999985</v>
      </c>
      <c r="R8" s="14">
        <f>N8-P8</f>
        <v>138.62941000000001</v>
      </c>
      <c r="S8" s="14">
        <f>O8-Q8</f>
        <v>205.76800000000003</v>
      </c>
      <c r="T8" s="25"/>
    </row>
    <row r="9" spans="1:21">
      <c r="A9" s="9"/>
      <c r="B9" s="6"/>
      <c r="C9" s="16"/>
      <c r="D9" s="6"/>
      <c r="E9" s="6"/>
      <c r="F9" s="5"/>
      <c r="H9" s="7" t="s">
        <v>17</v>
      </c>
      <c r="I9" s="8" t="s">
        <v>18</v>
      </c>
      <c r="J9" s="6"/>
      <c r="K9" s="6"/>
      <c r="L9" s="6"/>
      <c r="N9" s="51"/>
      <c r="O9" s="51"/>
      <c r="P9" s="6"/>
      <c r="Q9" s="6"/>
      <c r="R9" s="14">
        <f t="shared" ref="R9:S72" si="0">N9-P9</f>
        <v>0</v>
      </c>
      <c r="S9" s="14">
        <f t="shared" si="0"/>
        <v>0</v>
      </c>
    </row>
    <row r="10" spans="1:21">
      <c r="A10" s="9"/>
      <c r="B10" s="6"/>
      <c r="C10" s="17"/>
      <c r="D10" s="6"/>
      <c r="E10" s="6"/>
      <c r="F10" s="9"/>
      <c r="H10" s="7" t="s">
        <v>19</v>
      </c>
      <c r="I10" s="8" t="s">
        <v>20</v>
      </c>
      <c r="J10" s="6"/>
      <c r="K10" s="6"/>
      <c r="L10" s="6"/>
      <c r="N10" s="51"/>
      <c r="O10" s="51"/>
      <c r="P10" s="6"/>
      <c r="Q10" s="6"/>
      <c r="R10" s="14">
        <f t="shared" si="0"/>
        <v>0</v>
      </c>
      <c r="S10" s="14">
        <f t="shared" si="0"/>
        <v>0</v>
      </c>
    </row>
    <row r="11" spans="1:21">
      <c r="A11" s="9"/>
      <c r="B11" s="6"/>
      <c r="C11" s="17"/>
      <c r="D11" s="6"/>
      <c r="E11" s="6"/>
      <c r="F11" s="9"/>
      <c r="H11" s="9" t="s">
        <v>21</v>
      </c>
      <c r="I11" s="10">
        <v>40317</v>
      </c>
      <c r="J11" s="6"/>
      <c r="K11" s="6"/>
      <c r="L11" s="6"/>
      <c r="N11" s="51"/>
      <c r="O11" s="51"/>
      <c r="P11" s="6"/>
      <c r="Q11" s="6"/>
      <c r="R11" s="14">
        <f t="shared" si="0"/>
        <v>0</v>
      </c>
      <c r="S11" s="14">
        <f t="shared" si="0"/>
        <v>0</v>
      </c>
    </row>
    <row r="12" spans="1:21">
      <c r="A12" s="9"/>
      <c r="B12" s="6"/>
      <c r="C12" s="17"/>
      <c r="D12" s="6"/>
      <c r="E12" s="6"/>
      <c r="F12" s="9"/>
      <c r="H12" s="9" t="s">
        <v>22</v>
      </c>
      <c r="I12" s="10">
        <v>41013</v>
      </c>
      <c r="J12" s="6"/>
      <c r="K12" s="6"/>
      <c r="L12" s="6"/>
      <c r="N12" s="51"/>
      <c r="O12" s="51"/>
      <c r="P12" s="6"/>
      <c r="Q12" s="6"/>
      <c r="R12" s="14">
        <f t="shared" si="0"/>
        <v>0</v>
      </c>
      <c r="S12" s="14">
        <f t="shared" si="0"/>
        <v>0</v>
      </c>
    </row>
    <row r="13" spans="1:21">
      <c r="A13" s="9"/>
      <c r="B13" s="6"/>
      <c r="C13" s="17"/>
      <c r="D13" s="6"/>
      <c r="E13" s="6"/>
      <c r="F13" s="9"/>
      <c r="H13" s="9"/>
      <c r="I13" s="9"/>
      <c r="J13" s="6"/>
      <c r="K13" s="6"/>
      <c r="L13" s="6"/>
      <c r="N13" s="51"/>
      <c r="O13" s="51"/>
      <c r="P13" s="6"/>
      <c r="Q13" s="6"/>
      <c r="R13" s="14">
        <f t="shared" si="0"/>
        <v>0</v>
      </c>
      <c r="S13" s="14">
        <f t="shared" si="0"/>
        <v>0</v>
      </c>
    </row>
    <row r="14" spans="1:21">
      <c r="A14" s="9"/>
      <c r="B14" s="6">
        <v>2</v>
      </c>
      <c r="C14" s="17" t="s">
        <v>23</v>
      </c>
      <c r="D14" s="6">
        <v>33.700000000000003</v>
      </c>
      <c r="E14" s="6">
        <v>5</v>
      </c>
      <c r="F14" s="9" t="s">
        <v>24</v>
      </c>
      <c r="H14" s="9" t="s">
        <v>26</v>
      </c>
      <c r="I14" s="10">
        <v>37019</v>
      </c>
      <c r="J14" s="6" t="s">
        <v>280</v>
      </c>
      <c r="K14" s="6" t="s">
        <v>280</v>
      </c>
      <c r="L14" s="6">
        <v>1127</v>
      </c>
      <c r="N14" s="51"/>
      <c r="O14" s="51"/>
      <c r="P14" s="6"/>
      <c r="Q14" s="6"/>
      <c r="R14" s="14">
        <f t="shared" si="0"/>
        <v>0</v>
      </c>
      <c r="S14" s="14">
        <f t="shared" si="0"/>
        <v>0</v>
      </c>
    </row>
    <row r="15" spans="1:21">
      <c r="A15" s="9"/>
      <c r="B15" s="6"/>
      <c r="C15" s="17"/>
      <c r="D15" s="6">
        <v>43.7</v>
      </c>
      <c r="E15" s="6"/>
      <c r="F15" s="9" t="s">
        <v>25</v>
      </c>
      <c r="H15" s="9" t="s">
        <v>27</v>
      </c>
      <c r="I15" s="10">
        <v>39076</v>
      </c>
      <c r="J15" s="6" t="s">
        <v>280</v>
      </c>
      <c r="K15" s="6" t="s">
        <v>280</v>
      </c>
      <c r="L15" s="6">
        <v>1127</v>
      </c>
      <c r="N15" s="51">
        <v>120</v>
      </c>
      <c r="O15" s="51">
        <v>136</v>
      </c>
      <c r="P15" s="14">
        <f t="shared" ref="P15:P63" si="1">(L15-600)*70.53*0.3%</f>
        <v>111.50793</v>
      </c>
      <c r="Q15" s="14">
        <v>0</v>
      </c>
      <c r="R15" s="14">
        <f t="shared" si="0"/>
        <v>8.4920699999999982</v>
      </c>
      <c r="S15" s="14">
        <f t="shared" si="0"/>
        <v>136</v>
      </c>
    </row>
    <row r="16" spans="1:21">
      <c r="A16" s="9"/>
      <c r="B16" s="6"/>
      <c r="C16" s="17"/>
      <c r="D16" s="6"/>
      <c r="E16" s="6"/>
      <c r="F16" s="9"/>
      <c r="H16" s="9" t="s">
        <v>28</v>
      </c>
      <c r="I16" s="10">
        <v>40874</v>
      </c>
      <c r="J16" s="6"/>
      <c r="K16" s="6"/>
      <c r="L16" s="6"/>
      <c r="N16" s="51"/>
      <c r="O16" s="51"/>
      <c r="P16" s="14"/>
      <c r="Q16" s="14"/>
      <c r="R16" s="14">
        <f t="shared" si="0"/>
        <v>0</v>
      </c>
      <c r="S16" s="14">
        <f t="shared" si="0"/>
        <v>0</v>
      </c>
    </row>
    <row r="17" spans="1:19">
      <c r="A17" s="9"/>
      <c r="B17" s="6"/>
      <c r="C17" s="17"/>
      <c r="D17" s="6"/>
      <c r="E17" s="6"/>
      <c r="F17" s="9"/>
      <c r="H17" s="9" t="s">
        <v>29</v>
      </c>
      <c r="I17" s="10">
        <v>41450</v>
      </c>
      <c r="J17" s="6"/>
      <c r="K17" s="6"/>
      <c r="L17" s="6"/>
      <c r="N17" s="51"/>
      <c r="O17" s="51"/>
      <c r="P17" s="6"/>
      <c r="Q17" s="6"/>
      <c r="R17" s="14">
        <f t="shared" si="0"/>
        <v>0</v>
      </c>
      <c r="S17" s="14">
        <f t="shared" si="0"/>
        <v>0</v>
      </c>
    </row>
    <row r="18" spans="1:19">
      <c r="A18" s="9"/>
      <c r="B18" s="6"/>
      <c r="C18" s="17"/>
      <c r="D18" s="6"/>
      <c r="E18" s="6"/>
      <c r="F18" s="9"/>
      <c r="H18" s="9" t="s">
        <v>30</v>
      </c>
      <c r="I18" s="10">
        <v>42233</v>
      </c>
      <c r="J18" s="6"/>
      <c r="K18" s="6"/>
      <c r="L18" s="6"/>
      <c r="N18" s="51"/>
      <c r="O18" s="51"/>
      <c r="P18" s="6"/>
      <c r="Q18" s="6"/>
      <c r="R18" s="14">
        <f t="shared" si="0"/>
        <v>0</v>
      </c>
      <c r="S18" s="14">
        <f t="shared" si="0"/>
        <v>0</v>
      </c>
    </row>
    <row r="19" spans="1:19">
      <c r="A19" s="9"/>
      <c r="B19" s="6"/>
      <c r="C19" s="17"/>
      <c r="D19" s="6"/>
      <c r="E19" s="6"/>
      <c r="F19" s="9"/>
      <c r="H19" s="9" t="s">
        <v>30</v>
      </c>
      <c r="I19" s="10">
        <v>42233</v>
      </c>
      <c r="J19" s="6"/>
      <c r="K19" s="6"/>
      <c r="L19" s="6"/>
      <c r="N19" s="51"/>
      <c r="O19" s="51"/>
      <c r="P19" s="6"/>
      <c r="Q19" s="6"/>
      <c r="R19" s="14">
        <f t="shared" si="0"/>
        <v>0</v>
      </c>
      <c r="S19" s="14">
        <f t="shared" si="0"/>
        <v>0</v>
      </c>
    </row>
    <row r="20" spans="1:19">
      <c r="A20" s="9"/>
      <c r="B20" s="6"/>
      <c r="C20" s="17"/>
      <c r="D20" s="6"/>
      <c r="E20" s="6"/>
      <c r="F20" s="9"/>
      <c r="H20" s="9"/>
      <c r="I20" s="9"/>
      <c r="J20" s="6"/>
      <c r="K20" s="6"/>
      <c r="L20" s="6"/>
      <c r="N20" s="51"/>
      <c r="O20" s="51"/>
      <c r="P20" s="6"/>
      <c r="Q20" s="6"/>
      <c r="R20" s="14">
        <f t="shared" si="0"/>
        <v>0</v>
      </c>
      <c r="S20" s="14">
        <f t="shared" si="0"/>
        <v>0</v>
      </c>
    </row>
    <row r="21" spans="1:19">
      <c r="A21" s="9"/>
      <c r="B21" s="6">
        <v>3</v>
      </c>
      <c r="C21" s="17" t="s">
        <v>31</v>
      </c>
      <c r="D21" s="6"/>
      <c r="E21" s="6">
        <v>5</v>
      </c>
      <c r="F21" s="9" t="s">
        <v>32</v>
      </c>
      <c r="H21" s="9" t="s">
        <v>34</v>
      </c>
      <c r="I21" s="10">
        <v>37538</v>
      </c>
      <c r="J21" s="6"/>
      <c r="K21" s="6"/>
      <c r="L21" s="6"/>
      <c r="N21" s="51"/>
      <c r="O21" s="51"/>
      <c r="P21" s="6"/>
      <c r="Q21" s="6"/>
      <c r="R21" s="14">
        <f t="shared" si="0"/>
        <v>0</v>
      </c>
      <c r="S21" s="14">
        <f t="shared" si="0"/>
        <v>0</v>
      </c>
    </row>
    <row r="22" spans="1:19">
      <c r="A22" s="9"/>
      <c r="B22" s="6"/>
      <c r="C22" s="17"/>
      <c r="D22" s="6">
        <v>59.8</v>
      </c>
      <c r="E22" s="6"/>
      <c r="F22" s="9" t="s">
        <v>33</v>
      </c>
      <c r="H22" s="9" t="s">
        <v>35</v>
      </c>
      <c r="I22" s="10">
        <v>40964</v>
      </c>
      <c r="J22" s="6" t="s">
        <v>295</v>
      </c>
      <c r="K22" s="6" t="s">
        <v>280</v>
      </c>
      <c r="L22" s="6">
        <v>486.38</v>
      </c>
      <c r="N22" s="51">
        <v>37</v>
      </c>
      <c r="O22" s="51">
        <v>79</v>
      </c>
      <c r="P22" s="6">
        <v>0</v>
      </c>
      <c r="Q22" s="14">
        <f>(D22-20-7-7-7-7-7)*5.04</f>
        <v>24.191999999999986</v>
      </c>
      <c r="R22" s="14">
        <f t="shared" si="0"/>
        <v>37</v>
      </c>
      <c r="S22" s="14">
        <v>0</v>
      </c>
    </row>
    <row r="23" spans="1:19">
      <c r="A23" s="9"/>
      <c r="B23" s="6"/>
      <c r="C23" s="17"/>
      <c r="D23" s="6"/>
      <c r="E23" s="6"/>
      <c r="F23" s="9"/>
      <c r="H23" s="9" t="s">
        <v>36</v>
      </c>
      <c r="I23" s="10">
        <v>41942</v>
      </c>
      <c r="J23" s="6"/>
      <c r="K23" s="6"/>
      <c r="L23" s="6"/>
      <c r="N23" s="51"/>
      <c r="O23" s="51"/>
      <c r="P23" s="6"/>
      <c r="Q23" s="6"/>
      <c r="R23" s="14">
        <f t="shared" si="0"/>
        <v>0</v>
      </c>
      <c r="S23" s="14">
        <f t="shared" si="0"/>
        <v>0</v>
      </c>
    </row>
    <row r="24" spans="1:19">
      <c r="A24" s="9"/>
      <c r="B24" s="6"/>
      <c r="C24" s="17"/>
      <c r="D24" s="6"/>
      <c r="E24" s="6"/>
      <c r="F24" s="9"/>
      <c r="H24" s="9" t="s">
        <v>37</v>
      </c>
      <c r="I24" s="11">
        <v>42880</v>
      </c>
      <c r="J24" s="6"/>
      <c r="K24" s="6"/>
      <c r="L24" s="6"/>
      <c r="N24" s="51"/>
      <c r="O24" s="51"/>
      <c r="P24" s="6"/>
      <c r="Q24" s="6"/>
      <c r="R24" s="14">
        <f t="shared" si="0"/>
        <v>0</v>
      </c>
      <c r="S24" s="14">
        <f t="shared" si="0"/>
        <v>0</v>
      </c>
    </row>
    <row r="25" spans="1:19">
      <c r="A25" s="9"/>
      <c r="B25" s="6"/>
      <c r="C25" s="17"/>
      <c r="D25" s="6"/>
      <c r="E25" s="6"/>
      <c r="F25" s="9"/>
      <c r="H25" s="9" t="s">
        <v>38</v>
      </c>
      <c r="I25" s="10">
        <v>41759</v>
      </c>
      <c r="J25" s="6"/>
      <c r="K25" s="6"/>
      <c r="L25" s="6"/>
      <c r="N25" s="51"/>
      <c r="O25" s="51"/>
      <c r="P25" s="6"/>
      <c r="Q25" s="6"/>
      <c r="R25" s="14">
        <f t="shared" si="0"/>
        <v>0</v>
      </c>
      <c r="S25" s="14">
        <f t="shared" si="0"/>
        <v>0</v>
      </c>
    </row>
    <row r="26" spans="1:19">
      <c r="A26" s="9"/>
      <c r="B26" s="6"/>
      <c r="C26" s="17"/>
      <c r="D26" s="6"/>
      <c r="E26" s="6"/>
      <c r="F26" s="9"/>
      <c r="H26" s="9"/>
      <c r="I26" s="9"/>
      <c r="J26" s="6"/>
      <c r="K26" s="6"/>
      <c r="L26" s="6"/>
      <c r="N26" s="51"/>
      <c r="O26" s="51"/>
      <c r="P26" s="6"/>
      <c r="Q26" s="6"/>
      <c r="R26" s="14">
        <f t="shared" si="0"/>
        <v>0</v>
      </c>
      <c r="S26" s="14">
        <f t="shared" si="0"/>
        <v>0</v>
      </c>
    </row>
    <row r="27" spans="1:19">
      <c r="A27" s="9"/>
      <c r="B27" s="6">
        <v>4</v>
      </c>
      <c r="C27" s="17" t="s">
        <v>42</v>
      </c>
      <c r="D27" s="6"/>
      <c r="E27" s="6">
        <v>5</v>
      </c>
      <c r="F27" s="9" t="s">
        <v>43</v>
      </c>
      <c r="H27" s="9" t="s">
        <v>45</v>
      </c>
      <c r="I27" s="10">
        <v>37695</v>
      </c>
      <c r="J27" s="6"/>
      <c r="K27" s="6"/>
      <c r="L27" s="6"/>
      <c r="N27" s="51"/>
      <c r="O27" s="51"/>
      <c r="P27" s="6"/>
      <c r="Q27" s="6"/>
      <c r="R27" s="14">
        <f t="shared" si="0"/>
        <v>0</v>
      </c>
      <c r="S27" s="14">
        <f t="shared" si="0"/>
        <v>0</v>
      </c>
    </row>
    <row r="28" spans="1:19">
      <c r="A28" s="9"/>
      <c r="B28" s="6"/>
      <c r="C28" s="17"/>
      <c r="D28" s="6">
        <v>49.9</v>
      </c>
      <c r="E28" s="6"/>
      <c r="F28" s="9" t="s">
        <v>44</v>
      </c>
      <c r="H28" s="9" t="s">
        <v>46</v>
      </c>
      <c r="I28" s="10">
        <v>39399</v>
      </c>
      <c r="J28" s="6" t="s">
        <v>280</v>
      </c>
      <c r="K28" s="6" t="s">
        <v>280</v>
      </c>
      <c r="L28" s="6">
        <v>891</v>
      </c>
      <c r="N28" s="51">
        <v>36</v>
      </c>
      <c r="O28" s="51">
        <v>43</v>
      </c>
      <c r="P28" s="14">
        <f t="shared" si="1"/>
        <v>61.572690000000001</v>
      </c>
      <c r="Q28" s="14">
        <f>(D28-20-7)*5.04</f>
        <v>115.416</v>
      </c>
      <c r="R28" s="14">
        <v>0</v>
      </c>
      <c r="S28" s="14">
        <v>0</v>
      </c>
    </row>
    <row r="29" spans="1:19">
      <c r="A29" s="9"/>
      <c r="B29" s="6"/>
      <c r="C29" s="17"/>
      <c r="D29" s="6"/>
      <c r="E29" s="6"/>
      <c r="F29" s="9"/>
      <c r="H29" s="9" t="s">
        <v>47</v>
      </c>
      <c r="I29" s="10">
        <v>41180</v>
      </c>
      <c r="J29" s="6"/>
      <c r="K29" s="6"/>
      <c r="L29" s="6"/>
      <c r="N29" s="51"/>
      <c r="O29" s="51"/>
      <c r="P29" s="6"/>
      <c r="Q29" s="6"/>
      <c r="R29" s="14">
        <f t="shared" si="0"/>
        <v>0</v>
      </c>
      <c r="S29" s="14">
        <f t="shared" si="0"/>
        <v>0</v>
      </c>
    </row>
    <row r="30" spans="1:19">
      <c r="A30" s="9"/>
      <c r="B30" s="6"/>
      <c r="C30" s="17"/>
      <c r="D30" s="6"/>
      <c r="E30" s="6"/>
      <c r="F30" s="9"/>
      <c r="H30" s="9" t="s">
        <v>48</v>
      </c>
      <c r="I30" s="10">
        <v>41905</v>
      </c>
      <c r="J30" s="6"/>
      <c r="K30" s="6"/>
      <c r="L30" s="6"/>
      <c r="N30" s="51"/>
      <c r="O30" s="51"/>
      <c r="P30" s="6"/>
      <c r="Q30" s="6"/>
      <c r="R30" s="14">
        <f t="shared" si="0"/>
        <v>0</v>
      </c>
      <c r="S30" s="14">
        <f t="shared" si="0"/>
        <v>0</v>
      </c>
    </row>
    <row r="31" spans="1:19">
      <c r="A31" s="9"/>
      <c r="B31" s="6"/>
      <c r="C31" s="17"/>
      <c r="D31" s="6"/>
      <c r="E31" s="6"/>
      <c r="F31" s="9"/>
      <c r="H31" s="9" t="s">
        <v>49</v>
      </c>
      <c r="I31" s="10">
        <v>42954</v>
      </c>
      <c r="J31" s="6"/>
      <c r="K31" s="6"/>
      <c r="L31" s="6"/>
      <c r="N31" s="51"/>
      <c r="O31" s="51"/>
      <c r="P31" s="6"/>
      <c r="Q31" s="6"/>
      <c r="R31" s="14">
        <f t="shared" si="0"/>
        <v>0</v>
      </c>
      <c r="S31" s="14">
        <f t="shared" si="0"/>
        <v>0</v>
      </c>
    </row>
    <row r="32" spans="1:19">
      <c r="A32" s="9"/>
      <c r="B32" s="6"/>
      <c r="C32" s="17"/>
      <c r="D32" s="6"/>
      <c r="E32" s="6"/>
      <c r="F32" s="9"/>
      <c r="H32" s="9"/>
      <c r="I32" s="9"/>
      <c r="J32" s="6"/>
      <c r="K32" s="6"/>
      <c r="L32" s="6"/>
      <c r="N32" s="51"/>
      <c r="O32" s="51"/>
      <c r="P32" s="6"/>
      <c r="Q32" s="6"/>
      <c r="R32" s="14">
        <f t="shared" si="0"/>
        <v>0</v>
      </c>
      <c r="S32" s="14">
        <f t="shared" si="0"/>
        <v>0</v>
      </c>
    </row>
    <row r="33" spans="1:19">
      <c r="A33" s="9"/>
      <c r="B33" s="6">
        <v>5</v>
      </c>
      <c r="C33" s="17" t="s">
        <v>50</v>
      </c>
      <c r="D33" s="6"/>
      <c r="E33" s="6">
        <v>5</v>
      </c>
      <c r="F33" s="9" t="s">
        <v>51</v>
      </c>
      <c r="H33" s="9" t="s">
        <v>103</v>
      </c>
      <c r="I33" s="10">
        <v>39046</v>
      </c>
      <c r="J33" s="6"/>
      <c r="K33" s="6"/>
      <c r="L33" s="6"/>
      <c r="N33" s="51"/>
      <c r="O33" s="51"/>
      <c r="P33" s="6"/>
      <c r="Q33" s="6"/>
      <c r="R33" s="14">
        <f t="shared" si="0"/>
        <v>0</v>
      </c>
      <c r="S33" s="14">
        <f t="shared" si="0"/>
        <v>0</v>
      </c>
    </row>
    <row r="34" spans="1:19">
      <c r="A34" s="9"/>
      <c r="B34" s="6"/>
      <c r="C34" s="17"/>
      <c r="D34" s="6">
        <v>48.1</v>
      </c>
      <c r="E34" s="6"/>
      <c r="F34" s="9" t="s">
        <v>52</v>
      </c>
      <c r="H34" s="9" t="s">
        <v>104</v>
      </c>
      <c r="I34" s="10">
        <v>40740</v>
      </c>
      <c r="J34" s="6" t="s">
        <v>280</v>
      </c>
      <c r="K34" s="6" t="s">
        <v>280</v>
      </c>
      <c r="L34" s="6">
        <v>486</v>
      </c>
      <c r="N34" s="51">
        <v>37</v>
      </c>
      <c r="O34" s="51">
        <v>55</v>
      </c>
      <c r="P34" s="6">
        <v>0</v>
      </c>
      <c r="Q34" s="14">
        <v>0</v>
      </c>
      <c r="R34" s="14">
        <f t="shared" si="0"/>
        <v>37</v>
      </c>
      <c r="S34" s="14">
        <v>0</v>
      </c>
    </row>
    <row r="35" spans="1:19">
      <c r="A35" s="9"/>
      <c r="B35" s="6"/>
      <c r="C35" s="17"/>
      <c r="D35" s="6"/>
      <c r="E35" s="6"/>
      <c r="F35" s="9"/>
      <c r="H35" s="9" t="s">
        <v>105</v>
      </c>
      <c r="I35" s="10">
        <v>41424</v>
      </c>
      <c r="J35" s="6"/>
      <c r="K35" s="6"/>
      <c r="L35" s="6"/>
      <c r="N35" s="51"/>
      <c r="O35" s="51"/>
      <c r="P35" s="6"/>
      <c r="Q35" s="6"/>
      <c r="R35" s="14">
        <f t="shared" si="0"/>
        <v>0</v>
      </c>
      <c r="S35" s="14">
        <f t="shared" si="0"/>
        <v>0</v>
      </c>
    </row>
    <row r="36" spans="1:19">
      <c r="A36" s="9"/>
      <c r="B36" s="6"/>
      <c r="C36" s="17"/>
      <c r="D36" s="6"/>
      <c r="E36" s="6"/>
      <c r="F36" s="9"/>
      <c r="H36" s="9" t="s">
        <v>106</v>
      </c>
      <c r="I36" s="10">
        <v>39603</v>
      </c>
      <c r="J36" s="6"/>
      <c r="K36" s="6"/>
      <c r="L36" s="6"/>
      <c r="N36" s="51"/>
      <c r="O36" s="51"/>
      <c r="P36" s="6"/>
      <c r="Q36" s="6"/>
      <c r="R36" s="14">
        <f t="shared" si="0"/>
        <v>0</v>
      </c>
      <c r="S36" s="14">
        <f t="shared" si="0"/>
        <v>0</v>
      </c>
    </row>
    <row r="37" spans="1:19">
      <c r="A37" s="9"/>
      <c r="B37" s="6"/>
      <c r="C37" s="17"/>
      <c r="D37" s="6"/>
      <c r="E37" s="6"/>
      <c r="F37" s="9"/>
      <c r="H37" s="9" t="s">
        <v>107</v>
      </c>
      <c r="I37" s="10">
        <v>43620</v>
      </c>
      <c r="J37" s="6"/>
      <c r="K37" s="6"/>
      <c r="L37" s="6"/>
      <c r="N37" s="51"/>
      <c r="O37" s="51"/>
      <c r="P37" s="6"/>
      <c r="Q37" s="6"/>
      <c r="R37" s="14">
        <f t="shared" si="0"/>
        <v>0</v>
      </c>
      <c r="S37" s="14">
        <f t="shared" si="0"/>
        <v>0</v>
      </c>
    </row>
    <row r="38" spans="1:19">
      <c r="A38" s="9"/>
      <c r="B38" s="6"/>
      <c r="C38" s="17"/>
      <c r="D38" s="6"/>
      <c r="E38" s="6"/>
      <c r="F38" s="9"/>
      <c r="H38" s="9"/>
      <c r="I38" s="10"/>
      <c r="J38" s="6"/>
      <c r="K38" s="6"/>
      <c r="L38" s="6"/>
      <c r="N38" s="51"/>
      <c r="O38" s="51"/>
      <c r="P38" s="6"/>
      <c r="Q38" s="6"/>
      <c r="R38" s="14">
        <f t="shared" si="0"/>
        <v>0</v>
      </c>
      <c r="S38" s="14">
        <f t="shared" si="0"/>
        <v>0</v>
      </c>
    </row>
    <row r="39" spans="1:19">
      <c r="A39" s="9"/>
      <c r="B39" s="6">
        <v>6</v>
      </c>
      <c r="C39" s="17" t="s">
        <v>53</v>
      </c>
      <c r="D39" s="6">
        <v>48.6</v>
      </c>
      <c r="E39" s="6">
        <v>5</v>
      </c>
      <c r="F39" s="9" t="s">
        <v>54</v>
      </c>
      <c r="H39" s="9" t="s">
        <v>56</v>
      </c>
      <c r="I39" s="10">
        <v>37456</v>
      </c>
      <c r="J39" s="6" t="s">
        <v>280</v>
      </c>
      <c r="K39" s="6" t="s">
        <v>280</v>
      </c>
      <c r="L39" s="6">
        <v>761</v>
      </c>
      <c r="N39" s="51">
        <v>174</v>
      </c>
      <c r="O39" s="51">
        <v>174</v>
      </c>
      <c r="P39" s="14">
        <f t="shared" si="1"/>
        <v>34.065989999999999</v>
      </c>
      <c r="Q39" s="14">
        <v>0</v>
      </c>
      <c r="R39" s="14">
        <f t="shared" si="0"/>
        <v>139.93401</v>
      </c>
      <c r="S39" s="14">
        <f t="shared" si="0"/>
        <v>174</v>
      </c>
    </row>
    <row r="40" spans="1:19">
      <c r="A40" s="9"/>
      <c r="B40" s="6"/>
      <c r="C40" s="17"/>
      <c r="D40" s="6"/>
      <c r="E40" s="6"/>
      <c r="F40" s="9" t="s">
        <v>55</v>
      </c>
      <c r="H40" s="9" t="s">
        <v>57</v>
      </c>
      <c r="I40" s="10">
        <v>38137</v>
      </c>
      <c r="J40" s="6"/>
      <c r="K40" s="6"/>
      <c r="L40" s="6"/>
      <c r="N40" s="51"/>
      <c r="O40" s="51"/>
      <c r="P40" s="6"/>
      <c r="Q40" s="6"/>
      <c r="R40" s="14">
        <f t="shared" si="0"/>
        <v>0</v>
      </c>
      <c r="S40" s="14">
        <f t="shared" si="0"/>
        <v>0</v>
      </c>
    </row>
    <row r="41" spans="1:19">
      <c r="A41" s="9"/>
      <c r="B41" s="6"/>
      <c r="C41" s="17"/>
      <c r="D41" s="6"/>
      <c r="E41" s="6"/>
      <c r="F41" s="9"/>
      <c r="H41" s="9" t="s">
        <v>58</v>
      </c>
      <c r="I41" s="10">
        <v>40014</v>
      </c>
      <c r="J41" s="6"/>
      <c r="K41" s="6"/>
      <c r="L41" s="6"/>
      <c r="N41" s="51"/>
      <c r="O41" s="51"/>
      <c r="P41" s="6"/>
      <c r="Q41" s="6"/>
      <c r="R41" s="14">
        <f t="shared" si="0"/>
        <v>0</v>
      </c>
      <c r="S41" s="14">
        <f t="shared" si="0"/>
        <v>0</v>
      </c>
    </row>
    <row r="42" spans="1:19">
      <c r="A42" s="9"/>
      <c r="B42" s="6"/>
      <c r="C42" s="17"/>
      <c r="D42" s="6"/>
      <c r="E42" s="6"/>
      <c r="F42" s="9"/>
      <c r="H42" s="9" t="s">
        <v>59</v>
      </c>
      <c r="I42" s="10">
        <v>42361</v>
      </c>
      <c r="J42" s="6"/>
      <c r="K42" s="6"/>
      <c r="L42" s="6"/>
      <c r="N42" s="51"/>
      <c r="O42" s="51"/>
      <c r="P42" s="6"/>
      <c r="Q42" s="6"/>
      <c r="R42" s="14">
        <f t="shared" si="0"/>
        <v>0</v>
      </c>
      <c r="S42" s="14">
        <f t="shared" si="0"/>
        <v>0</v>
      </c>
    </row>
    <row r="43" spans="1:19">
      <c r="A43" s="9"/>
      <c r="B43" s="6"/>
      <c r="C43" s="17"/>
      <c r="D43" s="6"/>
      <c r="E43" s="6"/>
      <c r="F43" s="9"/>
      <c r="H43" s="9" t="s">
        <v>60</v>
      </c>
      <c r="I43" s="10">
        <v>43325</v>
      </c>
      <c r="J43" s="6"/>
      <c r="K43" s="6"/>
      <c r="L43" s="6"/>
      <c r="N43" s="51"/>
      <c r="O43" s="51"/>
      <c r="P43" s="6"/>
      <c r="Q43" s="6"/>
      <c r="R43" s="14">
        <f t="shared" si="0"/>
        <v>0</v>
      </c>
      <c r="S43" s="14">
        <f t="shared" si="0"/>
        <v>0</v>
      </c>
    </row>
    <row r="44" spans="1:19">
      <c r="A44" s="9"/>
      <c r="B44" s="6"/>
      <c r="C44" s="17"/>
      <c r="D44" s="6"/>
      <c r="E44" s="6"/>
      <c r="F44" s="9"/>
      <c r="H44" s="9"/>
      <c r="I44" s="9"/>
      <c r="J44" s="6"/>
      <c r="K44" s="6"/>
      <c r="L44" s="6"/>
      <c r="N44" s="51"/>
      <c r="O44" s="51"/>
      <c r="P44" s="6"/>
      <c r="Q44" s="6"/>
      <c r="R44" s="14">
        <f t="shared" si="0"/>
        <v>0</v>
      </c>
      <c r="S44" s="14">
        <f t="shared" si="0"/>
        <v>0</v>
      </c>
    </row>
    <row r="45" spans="1:19">
      <c r="A45" s="9"/>
      <c r="B45" s="6">
        <v>7</v>
      </c>
      <c r="C45" s="17" t="s">
        <v>62</v>
      </c>
      <c r="D45" s="6">
        <v>53.6</v>
      </c>
      <c r="E45" s="6">
        <v>5</v>
      </c>
      <c r="F45" s="9" t="s">
        <v>64</v>
      </c>
      <c r="H45" s="9" t="s">
        <v>65</v>
      </c>
      <c r="I45" s="10">
        <v>37957</v>
      </c>
      <c r="J45" s="6" t="s">
        <v>280</v>
      </c>
      <c r="K45" s="6" t="s">
        <v>280</v>
      </c>
      <c r="L45" s="6">
        <v>1692</v>
      </c>
      <c r="N45" s="51">
        <v>158</v>
      </c>
      <c r="O45" s="51">
        <v>174</v>
      </c>
      <c r="P45" s="14">
        <f t="shared" si="1"/>
        <v>231.05627999999999</v>
      </c>
      <c r="Q45" s="14">
        <v>0</v>
      </c>
      <c r="R45" s="14">
        <v>0</v>
      </c>
      <c r="S45" s="14">
        <f t="shared" si="0"/>
        <v>174</v>
      </c>
    </row>
    <row r="46" spans="1:19">
      <c r="A46" s="9"/>
      <c r="B46" s="6"/>
      <c r="C46" s="17"/>
      <c r="D46" s="6"/>
      <c r="E46" s="6"/>
      <c r="F46" s="9" t="s">
        <v>63</v>
      </c>
      <c r="H46" s="9" t="s">
        <v>66</v>
      </c>
      <c r="I46" s="10">
        <v>39963</v>
      </c>
      <c r="J46" s="6"/>
      <c r="K46" s="6"/>
      <c r="L46" s="6"/>
      <c r="N46" s="51"/>
      <c r="O46" s="51"/>
      <c r="P46" s="6"/>
      <c r="Q46" s="6"/>
      <c r="R46" s="14">
        <f t="shared" si="0"/>
        <v>0</v>
      </c>
      <c r="S46" s="14">
        <f t="shared" si="0"/>
        <v>0</v>
      </c>
    </row>
    <row r="47" spans="1:19">
      <c r="A47" s="9"/>
      <c r="B47" s="6"/>
      <c r="C47" s="17"/>
      <c r="D47" s="6"/>
      <c r="E47" s="6"/>
      <c r="F47" s="9"/>
      <c r="H47" s="9" t="s">
        <v>67</v>
      </c>
      <c r="I47" s="10">
        <v>39963</v>
      </c>
      <c r="J47" s="6"/>
      <c r="K47" s="6"/>
      <c r="L47" s="6"/>
      <c r="N47" s="51"/>
      <c r="O47" s="51"/>
      <c r="P47" s="6"/>
      <c r="Q47" s="6"/>
      <c r="R47" s="14">
        <f t="shared" si="0"/>
        <v>0</v>
      </c>
      <c r="S47" s="14">
        <f t="shared" si="0"/>
        <v>0</v>
      </c>
    </row>
    <row r="48" spans="1:19">
      <c r="A48" s="9"/>
      <c r="B48" s="6"/>
      <c r="C48" s="17"/>
      <c r="D48" s="6"/>
      <c r="E48" s="6"/>
      <c r="F48" s="9"/>
      <c r="H48" s="9" t="s">
        <v>68</v>
      </c>
      <c r="I48" s="10">
        <v>40939</v>
      </c>
      <c r="J48" s="6"/>
      <c r="K48" s="6"/>
      <c r="L48" s="6"/>
      <c r="N48" s="51"/>
      <c r="O48" s="51"/>
      <c r="P48" s="6"/>
      <c r="Q48" s="6"/>
      <c r="R48" s="14">
        <f t="shared" si="0"/>
        <v>0</v>
      </c>
      <c r="S48" s="14">
        <f t="shared" si="0"/>
        <v>0</v>
      </c>
    </row>
    <row r="49" spans="1:19">
      <c r="A49" s="9"/>
      <c r="B49" s="6"/>
      <c r="C49" s="17"/>
      <c r="D49" s="6"/>
      <c r="E49" s="6"/>
      <c r="F49" s="9"/>
      <c r="H49" s="9" t="s">
        <v>69</v>
      </c>
      <c r="I49" s="10">
        <v>40939</v>
      </c>
      <c r="J49" s="6"/>
      <c r="K49" s="6"/>
      <c r="L49" s="6"/>
      <c r="N49" s="51"/>
      <c r="O49" s="51"/>
      <c r="P49" s="6"/>
      <c r="Q49" s="6"/>
      <c r="R49" s="14">
        <f t="shared" si="0"/>
        <v>0</v>
      </c>
      <c r="S49" s="14">
        <f t="shared" si="0"/>
        <v>0</v>
      </c>
    </row>
    <row r="50" spans="1:19">
      <c r="A50" s="9"/>
      <c r="B50" s="6"/>
      <c r="C50" s="17"/>
      <c r="D50" s="6"/>
      <c r="E50" s="6"/>
      <c r="F50" s="9"/>
      <c r="H50" s="9"/>
      <c r="I50" s="10"/>
      <c r="J50" s="6"/>
      <c r="K50" s="6"/>
      <c r="L50" s="6"/>
      <c r="N50" s="51"/>
      <c r="O50" s="51"/>
      <c r="P50" s="6"/>
      <c r="Q50" s="6"/>
      <c r="R50" s="14">
        <f t="shared" si="0"/>
        <v>0</v>
      </c>
      <c r="S50" s="14">
        <f t="shared" si="0"/>
        <v>0</v>
      </c>
    </row>
    <row r="51" spans="1:19">
      <c r="A51" s="9"/>
      <c r="B51" s="6">
        <v>8</v>
      </c>
      <c r="C51" s="17" t="s">
        <v>108</v>
      </c>
      <c r="D51" s="6"/>
      <c r="E51" s="6">
        <v>5</v>
      </c>
      <c r="F51" s="9" t="s">
        <v>109</v>
      </c>
      <c r="H51" s="9" t="s">
        <v>111</v>
      </c>
      <c r="I51" s="10">
        <v>40390</v>
      </c>
      <c r="J51" s="6"/>
      <c r="K51" s="6"/>
      <c r="L51" s="6"/>
      <c r="N51" s="51"/>
      <c r="O51" s="51"/>
      <c r="P51" s="6"/>
      <c r="Q51" s="6"/>
      <c r="R51" s="14">
        <f t="shared" si="0"/>
        <v>0</v>
      </c>
      <c r="S51" s="14">
        <f t="shared" si="0"/>
        <v>0</v>
      </c>
    </row>
    <row r="52" spans="1:19">
      <c r="A52" s="9"/>
      <c r="B52" s="6"/>
      <c r="C52" s="17"/>
      <c r="D52" s="6">
        <v>59.4</v>
      </c>
      <c r="E52" s="6"/>
      <c r="F52" s="9" t="s">
        <v>110</v>
      </c>
      <c r="H52" s="9" t="s">
        <v>112</v>
      </c>
      <c r="I52" s="10">
        <v>41108</v>
      </c>
      <c r="J52" s="6" t="s">
        <v>280</v>
      </c>
      <c r="K52" s="6" t="s">
        <v>280</v>
      </c>
      <c r="L52" s="6">
        <v>719</v>
      </c>
      <c r="N52" s="51">
        <v>164</v>
      </c>
      <c r="O52" s="51">
        <v>225</v>
      </c>
      <c r="P52" s="14">
        <f t="shared" si="1"/>
        <v>25.179210000000001</v>
      </c>
      <c r="Q52" s="14">
        <f>(D52-20-7-7-7-7-7)*5.04</f>
        <v>22.175999999999991</v>
      </c>
      <c r="R52" s="14">
        <f t="shared" si="0"/>
        <v>138.82078999999999</v>
      </c>
      <c r="S52" s="14">
        <f t="shared" si="0"/>
        <v>202.82400000000001</v>
      </c>
    </row>
    <row r="53" spans="1:19">
      <c r="A53" s="9"/>
      <c r="B53" s="6"/>
      <c r="C53" s="17"/>
      <c r="D53" s="6"/>
      <c r="E53" s="6"/>
      <c r="F53" s="9"/>
      <c r="H53" s="9" t="s">
        <v>113</v>
      </c>
      <c r="I53" s="10">
        <v>41699</v>
      </c>
      <c r="J53" s="6"/>
      <c r="K53" s="6"/>
      <c r="L53" s="6"/>
      <c r="N53" s="51"/>
      <c r="O53" s="51"/>
      <c r="P53" s="6"/>
      <c r="Q53" s="6"/>
      <c r="R53" s="14">
        <f t="shared" si="0"/>
        <v>0</v>
      </c>
      <c r="S53" s="14">
        <f t="shared" si="0"/>
        <v>0</v>
      </c>
    </row>
    <row r="54" spans="1:19">
      <c r="A54" s="9"/>
      <c r="B54" s="6"/>
      <c r="C54" s="17"/>
      <c r="D54" s="6"/>
      <c r="E54" s="6"/>
      <c r="F54" s="9"/>
      <c r="H54" s="9" t="s">
        <v>114</v>
      </c>
      <c r="I54" s="10">
        <v>42363</v>
      </c>
      <c r="J54" s="6"/>
      <c r="K54" s="6"/>
      <c r="L54" s="6"/>
      <c r="N54" s="51"/>
      <c r="O54" s="51"/>
      <c r="P54" s="6"/>
      <c r="Q54" s="6"/>
      <c r="R54" s="14">
        <f t="shared" si="0"/>
        <v>0</v>
      </c>
      <c r="S54" s="14">
        <f t="shared" si="0"/>
        <v>0</v>
      </c>
    </row>
    <row r="55" spans="1:19">
      <c r="A55" s="9"/>
      <c r="B55" s="6"/>
      <c r="C55" s="17"/>
      <c r="D55" s="6"/>
      <c r="E55" s="6"/>
      <c r="F55" s="9"/>
      <c r="H55" s="9" t="s">
        <v>115</v>
      </c>
      <c r="I55" s="10">
        <v>42939</v>
      </c>
      <c r="J55" s="6"/>
      <c r="K55" s="6"/>
      <c r="L55" s="6"/>
      <c r="N55" s="51"/>
      <c r="O55" s="51"/>
      <c r="P55" s="6"/>
      <c r="Q55" s="6"/>
      <c r="R55" s="14">
        <f t="shared" si="0"/>
        <v>0</v>
      </c>
      <c r="S55" s="14">
        <f t="shared" si="0"/>
        <v>0</v>
      </c>
    </row>
    <row r="56" spans="1:19">
      <c r="A56" s="9"/>
      <c r="B56" s="6"/>
      <c r="C56" s="17"/>
      <c r="D56" s="6"/>
      <c r="E56" s="6"/>
      <c r="F56" s="9"/>
      <c r="H56" s="9"/>
      <c r="I56" s="10"/>
      <c r="J56" s="6"/>
      <c r="K56" s="6"/>
      <c r="L56" s="6"/>
      <c r="N56" s="51"/>
      <c r="O56" s="51"/>
      <c r="P56" s="6"/>
      <c r="Q56" s="6"/>
      <c r="R56" s="14">
        <f t="shared" si="0"/>
        <v>0</v>
      </c>
      <c r="S56" s="14">
        <f t="shared" si="0"/>
        <v>0</v>
      </c>
    </row>
    <row r="57" spans="1:19">
      <c r="A57" s="9"/>
      <c r="B57" s="6">
        <v>9</v>
      </c>
      <c r="C57" s="17" t="s">
        <v>39</v>
      </c>
      <c r="D57" s="6">
        <v>59.5</v>
      </c>
      <c r="E57" s="6">
        <v>4</v>
      </c>
      <c r="F57" s="9" t="s">
        <v>40</v>
      </c>
      <c r="H57" s="9" t="s">
        <v>70</v>
      </c>
      <c r="I57" s="10">
        <v>38360</v>
      </c>
      <c r="J57" s="6" t="s">
        <v>280</v>
      </c>
      <c r="K57" s="6" t="s">
        <v>280</v>
      </c>
      <c r="L57" s="6">
        <v>653</v>
      </c>
      <c r="N57" s="51">
        <v>149</v>
      </c>
      <c r="O57" s="51">
        <v>230</v>
      </c>
      <c r="P57" s="14">
        <f t="shared" si="1"/>
        <v>11.214270000000001</v>
      </c>
      <c r="Q57" s="14">
        <f>(D57-20-7-7-7-7)*5.04</f>
        <v>57.96</v>
      </c>
      <c r="R57" s="14">
        <f t="shared" si="0"/>
        <v>137.78573</v>
      </c>
      <c r="S57" s="14">
        <f t="shared" si="0"/>
        <v>172.04</v>
      </c>
    </row>
    <row r="58" spans="1:19">
      <c r="A58" s="9"/>
      <c r="B58" s="6"/>
      <c r="C58" s="17"/>
      <c r="D58" s="6"/>
      <c r="E58" s="6"/>
      <c r="F58" s="9" t="s">
        <v>41</v>
      </c>
      <c r="H58" s="9" t="s">
        <v>71</v>
      </c>
      <c r="I58" s="10">
        <v>39653</v>
      </c>
      <c r="J58" s="6"/>
      <c r="K58" s="6"/>
      <c r="L58" s="6"/>
      <c r="N58" s="51"/>
      <c r="O58" s="51"/>
      <c r="P58" s="14"/>
      <c r="Q58" s="14"/>
      <c r="R58" s="14">
        <f t="shared" si="0"/>
        <v>0</v>
      </c>
      <c r="S58" s="14">
        <f t="shared" si="0"/>
        <v>0</v>
      </c>
    </row>
    <row r="59" spans="1:19">
      <c r="A59" s="9"/>
      <c r="B59" s="6"/>
      <c r="C59" s="17"/>
      <c r="D59" s="6"/>
      <c r="E59" s="6"/>
      <c r="F59" s="9"/>
      <c r="H59" s="9" t="s">
        <v>72</v>
      </c>
      <c r="I59" s="10">
        <v>40499</v>
      </c>
      <c r="J59" s="6"/>
      <c r="K59" s="6"/>
      <c r="L59" s="6"/>
      <c r="N59" s="51"/>
      <c r="O59" s="51"/>
      <c r="P59" s="6"/>
      <c r="Q59" s="6"/>
      <c r="R59" s="14">
        <f t="shared" si="0"/>
        <v>0</v>
      </c>
      <c r="S59" s="14">
        <f t="shared" si="0"/>
        <v>0</v>
      </c>
    </row>
    <row r="60" spans="1:19">
      <c r="A60" s="9"/>
      <c r="B60" s="6"/>
      <c r="C60" s="17"/>
      <c r="D60" s="6"/>
      <c r="E60" s="6"/>
      <c r="F60" s="9"/>
      <c r="H60" s="9" t="s">
        <v>73</v>
      </c>
      <c r="I60" s="10">
        <v>42529</v>
      </c>
      <c r="J60" s="6"/>
      <c r="K60" s="6"/>
      <c r="L60" s="6"/>
      <c r="N60" s="51"/>
      <c r="O60" s="51"/>
      <c r="P60" s="6"/>
      <c r="Q60" s="6"/>
      <c r="R60" s="14">
        <f t="shared" si="0"/>
        <v>0</v>
      </c>
      <c r="S60" s="14">
        <f t="shared" si="0"/>
        <v>0</v>
      </c>
    </row>
    <row r="61" spans="1:19">
      <c r="A61" s="9"/>
      <c r="B61" s="6"/>
      <c r="C61" s="17"/>
      <c r="D61" s="6"/>
      <c r="E61" s="6"/>
      <c r="F61" s="9"/>
      <c r="H61" s="9"/>
      <c r="I61" s="9"/>
      <c r="J61" s="6"/>
      <c r="K61" s="6"/>
      <c r="L61" s="6"/>
      <c r="N61" s="51"/>
      <c r="O61" s="51"/>
      <c r="P61" s="6"/>
      <c r="Q61" s="6"/>
      <c r="R61" s="14">
        <f t="shared" si="0"/>
        <v>0</v>
      </c>
      <c r="S61" s="14">
        <f t="shared" si="0"/>
        <v>0</v>
      </c>
    </row>
    <row r="62" spans="1:19">
      <c r="A62" s="9"/>
      <c r="B62" s="6">
        <v>10</v>
      </c>
      <c r="C62" s="18" t="s">
        <v>74</v>
      </c>
      <c r="D62" s="6"/>
      <c r="E62" s="6">
        <v>4</v>
      </c>
      <c r="F62" s="9" t="s">
        <v>75</v>
      </c>
      <c r="H62" s="9" t="s">
        <v>77</v>
      </c>
      <c r="I62" s="10">
        <v>37836</v>
      </c>
      <c r="J62" s="6"/>
      <c r="K62" s="6"/>
      <c r="L62" s="6"/>
      <c r="N62" s="51"/>
      <c r="O62" s="51"/>
      <c r="P62" s="6"/>
      <c r="Q62" s="6"/>
      <c r="R62" s="14">
        <f t="shared" si="0"/>
        <v>0</v>
      </c>
      <c r="S62" s="14">
        <f t="shared" si="0"/>
        <v>0</v>
      </c>
    </row>
    <row r="63" spans="1:19">
      <c r="A63" s="9"/>
      <c r="B63" s="6"/>
      <c r="C63" s="17"/>
      <c r="D63" s="6">
        <v>59.7</v>
      </c>
      <c r="E63" s="6"/>
      <c r="F63" s="9" t="s">
        <v>76</v>
      </c>
      <c r="H63" s="9" t="s">
        <v>78</v>
      </c>
      <c r="I63" s="10">
        <v>39442</v>
      </c>
      <c r="J63" s="6" t="s">
        <v>280</v>
      </c>
      <c r="K63" s="6" t="s">
        <v>280</v>
      </c>
      <c r="L63" s="6">
        <v>1042</v>
      </c>
      <c r="N63" s="51">
        <v>42</v>
      </c>
      <c r="O63" s="51">
        <v>14</v>
      </c>
      <c r="P63" s="14">
        <f t="shared" si="1"/>
        <v>93.522780000000012</v>
      </c>
      <c r="Q63" s="14">
        <f>(D63-20-5-5-5-5)*5.04</f>
        <v>99.288000000000011</v>
      </c>
      <c r="R63" s="14">
        <v>0</v>
      </c>
      <c r="S63" s="14">
        <v>0</v>
      </c>
    </row>
    <row r="64" spans="1:19">
      <c r="A64" s="9"/>
      <c r="B64" s="6"/>
      <c r="C64" s="17"/>
      <c r="D64" s="6"/>
      <c r="E64" s="6"/>
      <c r="F64" s="9"/>
      <c r="H64" s="9" t="s">
        <v>79</v>
      </c>
      <c r="I64" s="10">
        <v>41060</v>
      </c>
      <c r="J64" s="6"/>
      <c r="K64" s="6"/>
      <c r="L64" s="6"/>
      <c r="N64" s="51"/>
      <c r="O64" s="51"/>
      <c r="P64" s="6"/>
      <c r="Q64" s="6"/>
      <c r="R64" s="14">
        <f t="shared" si="0"/>
        <v>0</v>
      </c>
      <c r="S64" s="14">
        <f t="shared" si="0"/>
        <v>0</v>
      </c>
    </row>
    <row r="65" spans="1:19">
      <c r="A65" s="9"/>
      <c r="B65" s="6"/>
      <c r="C65" s="17"/>
      <c r="D65" s="6"/>
      <c r="E65" s="6"/>
      <c r="F65" s="9"/>
      <c r="H65" s="9" t="s">
        <v>80</v>
      </c>
      <c r="I65" s="10">
        <v>43487</v>
      </c>
      <c r="J65" s="6"/>
      <c r="K65" s="6"/>
      <c r="L65" s="6"/>
      <c r="N65" s="51"/>
      <c r="O65" s="51"/>
      <c r="P65" s="6"/>
      <c r="Q65" s="6"/>
      <c r="R65" s="14">
        <f t="shared" si="0"/>
        <v>0</v>
      </c>
      <c r="S65" s="14">
        <f t="shared" si="0"/>
        <v>0</v>
      </c>
    </row>
    <row r="66" spans="1:19">
      <c r="A66" s="9"/>
      <c r="B66" s="6"/>
      <c r="C66" s="17"/>
      <c r="D66" s="6"/>
      <c r="E66" s="6"/>
      <c r="F66" s="9"/>
      <c r="H66" s="9"/>
      <c r="I66" s="9"/>
      <c r="J66" s="6"/>
      <c r="K66" s="6"/>
      <c r="L66" s="6"/>
      <c r="N66" s="51"/>
      <c r="O66" s="51"/>
      <c r="P66" s="6"/>
      <c r="Q66" s="6"/>
      <c r="R66" s="14">
        <f t="shared" si="0"/>
        <v>0</v>
      </c>
      <c r="S66" s="14">
        <f t="shared" si="0"/>
        <v>0</v>
      </c>
    </row>
    <row r="67" spans="1:19" ht="31.5">
      <c r="A67" s="9"/>
      <c r="B67" s="6">
        <v>11</v>
      </c>
      <c r="C67" s="17" t="s">
        <v>81</v>
      </c>
      <c r="D67" s="6">
        <v>35</v>
      </c>
      <c r="E67" s="6">
        <v>4</v>
      </c>
      <c r="F67" s="9" t="s">
        <v>82</v>
      </c>
      <c r="H67" s="9" t="s">
        <v>84</v>
      </c>
      <c r="I67" s="10">
        <v>39559</v>
      </c>
      <c r="J67" s="21" t="s">
        <v>296</v>
      </c>
      <c r="K67" s="6"/>
      <c r="L67" s="6">
        <v>504</v>
      </c>
      <c r="N67" s="51">
        <v>115</v>
      </c>
      <c r="O67" s="51">
        <v>91</v>
      </c>
      <c r="P67" s="6">
        <v>0</v>
      </c>
      <c r="Q67" s="6">
        <v>0</v>
      </c>
      <c r="R67" s="14">
        <f t="shared" si="0"/>
        <v>115</v>
      </c>
      <c r="S67" s="14">
        <f t="shared" si="0"/>
        <v>91</v>
      </c>
    </row>
    <row r="68" spans="1:19">
      <c r="A68" s="9"/>
      <c r="B68" s="6"/>
      <c r="C68" s="17"/>
      <c r="D68" s="6"/>
      <c r="E68" s="6"/>
      <c r="F68" s="9" t="s">
        <v>83</v>
      </c>
      <c r="H68" s="9" t="s">
        <v>85</v>
      </c>
      <c r="I68" s="11">
        <v>38730</v>
      </c>
      <c r="J68" s="6"/>
      <c r="K68" s="6"/>
      <c r="L68" s="6"/>
      <c r="N68" s="51"/>
      <c r="O68" s="51"/>
      <c r="P68" s="6"/>
      <c r="Q68" s="6"/>
      <c r="R68" s="14">
        <f t="shared" si="0"/>
        <v>0</v>
      </c>
      <c r="S68" s="14">
        <f t="shared" si="0"/>
        <v>0</v>
      </c>
    </row>
    <row r="69" spans="1:19">
      <c r="A69" s="9"/>
      <c r="B69" s="6"/>
      <c r="C69" s="17"/>
      <c r="D69" s="6"/>
      <c r="E69" s="6"/>
      <c r="F69" s="9"/>
      <c r="H69" s="9" t="s">
        <v>86</v>
      </c>
      <c r="I69" s="10">
        <v>38163</v>
      </c>
      <c r="J69" s="6"/>
      <c r="K69" s="6"/>
      <c r="L69" s="6"/>
      <c r="N69" s="51"/>
      <c r="O69" s="51"/>
      <c r="P69" s="6"/>
      <c r="Q69" s="6"/>
      <c r="R69" s="14">
        <f t="shared" si="0"/>
        <v>0</v>
      </c>
      <c r="S69" s="14">
        <f t="shared" si="0"/>
        <v>0</v>
      </c>
    </row>
    <row r="70" spans="1:19">
      <c r="A70" s="9"/>
      <c r="B70" s="6"/>
      <c r="C70" s="17"/>
      <c r="D70" s="6"/>
      <c r="E70" s="6"/>
      <c r="F70" s="9"/>
      <c r="H70" s="9" t="s">
        <v>87</v>
      </c>
      <c r="I70" s="10">
        <v>41180</v>
      </c>
      <c r="J70" s="6"/>
      <c r="K70" s="6"/>
      <c r="L70" s="6"/>
      <c r="N70" s="51"/>
      <c r="O70" s="51"/>
      <c r="P70" s="6"/>
      <c r="Q70" s="6"/>
      <c r="R70" s="14">
        <f t="shared" si="0"/>
        <v>0</v>
      </c>
      <c r="S70" s="14">
        <f t="shared" si="0"/>
        <v>0</v>
      </c>
    </row>
    <row r="71" spans="1:19">
      <c r="A71" s="9"/>
      <c r="B71" s="6"/>
      <c r="C71" s="17"/>
      <c r="D71" s="6"/>
      <c r="E71" s="6"/>
      <c r="F71" s="9"/>
      <c r="H71" s="9"/>
      <c r="I71" s="9"/>
      <c r="J71" s="6"/>
      <c r="K71" s="6"/>
      <c r="L71" s="6"/>
      <c r="N71" s="51"/>
      <c r="O71" s="51"/>
      <c r="P71" s="6"/>
      <c r="Q71" s="6"/>
      <c r="R71" s="14">
        <f t="shared" si="0"/>
        <v>0</v>
      </c>
      <c r="S71" s="14">
        <f t="shared" si="0"/>
        <v>0</v>
      </c>
    </row>
    <row r="72" spans="1:19">
      <c r="A72" s="9"/>
      <c r="B72" s="6">
        <v>12</v>
      </c>
      <c r="C72" s="17" t="s">
        <v>88</v>
      </c>
      <c r="D72" s="6"/>
      <c r="E72" s="6">
        <v>4</v>
      </c>
      <c r="F72" s="9" t="s">
        <v>89</v>
      </c>
      <c r="H72" s="9" t="s">
        <v>91</v>
      </c>
      <c r="I72" s="10">
        <v>36979</v>
      </c>
      <c r="J72" s="6"/>
      <c r="K72" s="6"/>
      <c r="L72" s="6"/>
      <c r="N72" s="51"/>
      <c r="O72" s="51"/>
      <c r="P72" s="6"/>
      <c r="Q72" s="6"/>
      <c r="R72" s="14">
        <f t="shared" si="0"/>
        <v>0</v>
      </c>
      <c r="S72" s="14">
        <f t="shared" si="0"/>
        <v>0</v>
      </c>
    </row>
    <row r="73" spans="1:19">
      <c r="A73" s="9"/>
      <c r="B73" s="6"/>
      <c r="C73" s="17"/>
      <c r="D73" s="6">
        <v>48.5</v>
      </c>
      <c r="E73" s="6"/>
      <c r="F73" s="9" t="s">
        <v>90</v>
      </c>
      <c r="H73" s="9" t="s">
        <v>92</v>
      </c>
      <c r="I73" s="10">
        <v>37760</v>
      </c>
      <c r="J73" s="6" t="s">
        <v>280</v>
      </c>
      <c r="K73" s="6" t="s">
        <v>280</v>
      </c>
      <c r="L73" s="6">
        <v>830</v>
      </c>
      <c r="N73" s="51">
        <v>192</v>
      </c>
      <c r="O73" s="51">
        <v>166</v>
      </c>
      <c r="P73" s="14">
        <f t="shared" ref="P73:P134" si="2">(L73-600)*70.53*0.3%</f>
        <v>48.665700000000001</v>
      </c>
      <c r="Q73" s="14">
        <f>(D73-20-7-7-7-7)*5.04</f>
        <v>2.52</v>
      </c>
      <c r="R73" s="14">
        <f t="shared" ref="R73:S136" si="3">N73-P73</f>
        <v>143.33429999999998</v>
      </c>
      <c r="S73" s="14">
        <f t="shared" si="3"/>
        <v>163.47999999999999</v>
      </c>
    </row>
    <row r="74" spans="1:19">
      <c r="A74" s="9"/>
      <c r="B74" s="6"/>
      <c r="C74" s="17"/>
      <c r="D74" s="6"/>
      <c r="E74" s="6"/>
      <c r="F74" s="9"/>
      <c r="H74" s="9" t="s">
        <v>93</v>
      </c>
      <c r="I74" s="9" t="s">
        <v>94</v>
      </c>
      <c r="J74" s="6"/>
      <c r="K74" s="6"/>
      <c r="L74" s="6"/>
      <c r="N74" s="51"/>
      <c r="O74" s="51"/>
      <c r="P74" s="6"/>
      <c r="Q74" s="6"/>
      <c r="R74" s="14">
        <f t="shared" si="3"/>
        <v>0</v>
      </c>
      <c r="S74" s="14">
        <f t="shared" si="3"/>
        <v>0</v>
      </c>
    </row>
    <row r="75" spans="1:19">
      <c r="A75" s="9"/>
      <c r="B75" s="6"/>
      <c r="C75" s="17"/>
      <c r="D75" s="6"/>
      <c r="E75" s="6"/>
      <c r="F75" s="9"/>
      <c r="H75" s="9" t="s">
        <v>95</v>
      </c>
      <c r="I75" s="10">
        <v>43050</v>
      </c>
      <c r="J75" s="6"/>
      <c r="K75" s="6"/>
      <c r="L75" s="6"/>
      <c r="N75" s="51"/>
      <c r="O75" s="51"/>
      <c r="P75" s="6"/>
      <c r="Q75" s="6"/>
      <c r="R75" s="14">
        <f t="shared" si="3"/>
        <v>0</v>
      </c>
      <c r="S75" s="14">
        <f t="shared" si="3"/>
        <v>0</v>
      </c>
    </row>
    <row r="76" spans="1:19">
      <c r="A76" s="9"/>
      <c r="B76" s="6"/>
      <c r="C76" s="17"/>
      <c r="D76" s="6"/>
      <c r="E76" s="6"/>
      <c r="F76" s="9"/>
      <c r="H76" s="9"/>
      <c r="I76" s="9"/>
      <c r="J76" s="6"/>
      <c r="K76" s="6"/>
      <c r="L76" s="6"/>
      <c r="N76" s="51"/>
      <c r="O76" s="51"/>
      <c r="P76" s="6"/>
      <c r="Q76" s="6"/>
      <c r="R76" s="14">
        <f t="shared" si="3"/>
        <v>0</v>
      </c>
      <c r="S76" s="14">
        <f t="shared" si="3"/>
        <v>0</v>
      </c>
    </row>
    <row r="77" spans="1:19">
      <c r="A77" s="9"/>
      <c r="B77" s="6">
        <v>13</v>
      </c>
      <c r="C77" s="17" t="s">
        <v>96</v>
      </c>
      <c r="D77" s="6">
        <v>49.8</v>
      </c>
      <c r="E77" s="6">
        <v>4</v>
      </c>
      <c r="F77" s="9" t="s">
        <v>97</v>
      </c>
      <c r="H77" s="9" t="s">
        <v>99</v>
      </c>
      <c r="I77" s="10">
        <v>39296</v>
      </c>
      <c r="J77" s="6" t="s">
        <v>280</v>
      </c>
      <c r="K77" s="6" t="s">
        <v>280</v>
      </c>
      <c r="L77" s="6">
        <v>768</v>
      </c>
      <c r="N77" s="51">
        <v>175</v>
      </c>
      <c r="O77" s="51">
        <v>173</v>
      </c>
      <c r="P77" s="14">
        <f t="shared" si="2"/>
        <v>35.547120000000007</v>
      </c>
      <c r="Q77" s="14">
        <f>(D77-20-7-7-7-7)*5.04</f>
        <v>9.071999999999985</v>
      </c>
      <c r="R77" s="14">
        <f t="shared" si="3"/>
        <v>139.45287999999999</v>
      </c>
      <c r="S77" s="14">
        <f t="shared" si="3"/>
        <v>163.92800000000003</v>
      </c>
    </row>
    <row r="78" spans="1:19">
      <c r="A78" s="9"/>
      <c r="B78" s="6"/>
      <c r="C78" s="17"/>
      <c r="D78" s="6"/>
      <c r="E78" s="6"/>
      <c r="F78" s="9" t="s">
        <v>98</v>
      </c>
      <c r="H78" s="9" t="s">
        <v>100</v>
      </c>
      <c r="I78" s="10">
        <v>40147</v>
      </c>
      <c r="J78" s="6"/>
      <c r="K78" s="6"/>
      <c r="L78" s="6"/>
      <c r="N78" s="51"/>
      <c r="O78" s="51"/>
      <c r="P78" s="6"/>
      <c r="Q78" s="6"/>
      <c r="R78" s="14">
        <f t="shared" si="3"/>
        <v>0</v>
      </c>
      <c r="S78" s="14">
        <f t="shared" si="3"/>
        <v>0</v>
      </c>
    </row>
    <row r="79" spans="1:19">
      <c r="A79" s="9"/>
      <c r="B79" s="6"/>
      <c r="C79" s="17"/>
      <c r="D79" s="6"/>
      <c r="E79" s="6"/>
      <c r="F79" s="9"/>
      <c r="H79" s="9" t="s">
        <v>101</v>
      </c>
      <c r="I79" s="10">
        <v>41944</v>
      </c>
      <c r="J79" s="6"/>
      <c r="K79" s="6"/>
      <c r="L79" s="6"/>
      <c r="N79" s="51"/>
      <c r="O79" s="51"/>
      <c r="P79" s="6"/>
      <c r="Q79" s="6"/>
      <c r="R79" s="14">
        <f t="shared" si="3"/>
        <v>0</v>
      </c>
      <c r="S79" s="14">
        <f t="shared" si="3"/>
        <v>0</v>
      </c>
    </row>
    <row r="80" spans="1:19">
      <c r="A80" s="9"/>
      <c r="B80" s="6"/>
      <c r="C80" s="17"/>
      <c r="D80" s="6"/>
      <c r="E80" s="6"/>
      <c r="F80" s="9"/>
      <c r="H80" s="9" t="s">
        <v>102</v>
      </c>
      <c r="I80" s="10">
        <v>42388</v>
      </c>
      <c r="J80" s="6"/>
      <c r="K80" s="6"/>
      <c r="L80" s="6"/>
      <c r="N80" s="51"/>
      <c r="O80" s="51"/>
      <c r="P80" s="6"/>
      <c r="Q80" s="6"/>
      <c r="R80" s="14">
        <f t="shared" si="3"/>
        <v>0</v>
      </c>
      <c r="S80" s="14">
        <f t="shared" si="3"/>
        <v>0</v>
      </c>
    </row>
    <row r="81" spans="1:19">
      <c r="A81" s="9"/>
      <c r="B81" s="6"/>
      <c r="C81" s="17"/>
      <c r="D81" s="6"/>
      <c r="E81" s="6"/>
      <c r="F81" s="9"/>
      <c r="H81" s="9"/>
      <c r="I81" s="9"/>
      <c r="J81" s="6"/>
      <c r="K81" s="6"/>
      <c r="L81" s="6"/>
      <c r="N81" s="51"/>
      <c r="O81" s="51"/>
      <c r="P81" s="6"/>
      <c r="Q81" s="6"/>
      <c r="R81" s="14">
        <f t="shared" si="3"/>
        <v>0</v>
      </c>
      <c r="S81" s="14">
        <f t="shared" si="3"/>
        <v>0</v>
      </c>
    </row>
    <row r="82" spans="1:19">
      <c r="A82" s="9"/>
      <c r="B82" s="6">
        <v>14</v>
      </c>
      <c r="C82" s="17" t="s">
        <v>116</v>
      </c>
      <c r="D82" s="6"/>
      <c r="E82" s="6">
        <v>4</v>
      </c>
      <c r="F82" s="9" t="s">
        <v>117</v>
      </c>
      <c r="H82" s="9" t="s">
        <v>119</v>
      </c>
      <c r="I82" s="10">
        <v>39420</v>
      </c>
      <c r="J82" s="6"/>
      <c r="K82" s="6"/>
      <c r="L82" s="6"/>
      <c r="N82" s="51"/>
      <c r="O82" s="51"/>
      <c r="P82" s="6"/>
      <c r="Q82" s="6"/>
      <c r="R82" s="14">
        <f t="shared" si="3"/>
        <v>0</v>
      </c>
      <c r="S82" s="14">
        <f t="shared" si="3"/>
        <v>0</v>
      </c>
    </row>
    <row r="83" spans="1:19">
      <c r="A83" s="9"/>
      <c r="B83" s="6"/>
      <c r="C83" s="17"/>
      <c r="D83" s="6">
        <v>47.3</v>
      </c>
      <c r="E83" s="6"/>
      <c r="F83" s="9" t="s">
        <v>118</v>
      </c>
      <c r="H83" s="9" t="s">
        <v>120</v>
      </c>
      <c r="I83" s="10">
        <v>40084</v>
      </c>
      <c r="J83" s="6" t="s">
        <v>280</v>
      </c>
      <c r="K83" s="6" t="s">
        <v>280</v>
      </c>
      <c r="L83" s="6">
        <v>415.39</v>
      </c>
      <c r="N83" s="51">
        <v>95</v>
      </c>
      <c r="O83" s="51">
        <v>163</v>
      </c>
      <c r="P83" s="6">
        <v>0</v>
      </c>
      <c r="Q83" s="14">
        <v>0</v>
      </c>
      <c r="R83" s="14">
        <f t="shared" si="3"/>
        <v>95</v>
      </c>
      <c r="S83" s="14">
        <f t="shared" si="3"/>
        <v>163</v>
      </c>
    </row>
    <row r="84" spans="1:19">
      <c r="A84" s="9"/>
      <c r="B84" s="6"/>
      <c r="C84" s="17"/>
      <c r="D84" s="6"/>
      <c r="E84" s="6"/>
      <c r="F84" s="9"/>
      <c r="H84" s="9" t="s">
        <v>121</v>
      </c>
      <c r="I84" s="10">
        <v>42085</v>
      </c>
      <c r="J84" s="6"/>
      <c r="K84" s="6"/>
      <c r="L84" s="6"/>
      <c r="N84" s="51"/>
      <c r="O84" s="51"/>
      <c r="P84" s="6"/>
      <c r="Q84" s="6"/>
      <c r="R84" s="14">
        <f t="shared" si="3"/>
        <v>0</v>
      </c>
      <c r="S84" s="14">
        <f t="shared" si="3"/>
        <v>0</v>
      </c>
    </row>
    <row r="85" spans="1:19">
      <c r="A85" s="9"/>
      <c r="B85" s="6"/>
      <c r="C85" s="17"/>
      <c r="D85" s="6"/>
      <c r="E85" s="6"/>
      <c r="F85" s="9"/>
      <c r="H85" s="9" t="s">
        <v>122</v>
      </c>
      <c r="I85" s="10">
        <v>43490</v>
      </c>
      <c r="J85" s="6"/>
      <c r="K85" s="6"/>
      <c r="L85" s="6"/>
      <c r="N85" s="51"/>
      <c r="O85" s="51"/>
      <c r="P85" s="6"/>
      <c r="Q85" s="6"/>
      <c r="R85" s="14">
        <f t="shared" si="3"/>
        <v>0</v>
      </c>
      <c r="S85" s="14">
        <f t="shared" si="3"/>
        <v>0</v>
      </c>
    </row>
    <row r="86" spans="1:19">
      <c r="A86" s="9"/>
      <c r="B86" s="6"/>
      <c r="C86" s="17"/>
      <c r="D86" s="6"/>
      <c r="E86" s="6"/>
      <c r="F86" s="9"/>
      <c r="H86" s="9"/>
      <c r="I86" s="9"/>
      <c r="J86" s="6"/>
      <c r="K86" s="6"/>
      <c r="L86" s="6"/>
      <c r="N86" s="51"/>
      <c r="O86" s="51"/>
      <c r="P86" s="6"/>
      <c r="Q86" s="6"/>
      <c r="R86" s="14">
        <f t="shared" si="3"/>
        <v>0</v>
      </c>
      <c r="S86" s="14">
        <f t="shared" si="3"/>
        <v>0</v>
      </c>
    </row>
    <row r="87" spans="1:19">
      <c r="A87" s="9"/>
      <c r="B87" s="6">
        <v>15</v>
      </c>
      <c r="C87" s="17" t="s">
        <v>191</v>
      </c>
      <c r="D87" s="6"/>
      <c r="E87" s="6">
        <v>4</v>
      </c>
      <c r="F87" s="9" t="s">
        <v>123</v>
      </c>
      <c r="H87" s="9" t="s">
        <v>125</v>
      </c>
      <c r="I87" s="10">
        <v>39205</v>
      </c>
      <c r="J87" s="6"/>
      <c r="K87" s="6"/>
      <c r="L87" s="6"/>
      <c r="N87" s="51"/>
      <c r="O87" s="51"/>
      <c r="P87" s="6"/>
      <c r="Q87" s="6"/>
      <c r="R87" s="14">
        <f t="shared" si="3"/>
        <v>0</v>
      </c>
      <c r="S87" s="14">
        <f t="shared" si="3"/>
        <v>0</v>
      </c>
    </row>
    <row r="88" spans="1:19">
      <c r="A88" s="9"/>
      <c r="B88" s="6"/>
      <c r="C88" s="17"/>
      <c r="D88" s="6">
        <v>59.4</v>
      </c>
      <c r="E88" s="6"/>
      <c r="F88" s="9" t="s">
        <v>124</v>
      </c>
      <c r="H88" s="9" t="s">
        <v>126</v>
      </c>
      <c r="I88" s="10">
        <v>40053</v>
      </c>
      <c r="J88" s="6" t="s">
        <v>280</v>
      </c>
      <c r="K88" s="6" t="s">
        <v>280</v>
      </c>
      <c r="L88" s="6">
        <v>635</v>
      </c>
      <c r="N88" s="51">
        <v>36</v>
      </c>
      <c r="O88" s="51">
        <v>57</v>
      </c>
      <c r="P88" s="14">
        <f t="shared" si="2"/>
        <v>7.4056500000000005</v>
      </c>
      <c r="Q88" s="14">
        <f>(D88-20-7-7-7-7)*5.04</f>
        <v>57.455999999999996</v>
      </c>
      <c r="R88" s="14">
        <f t="shared" si="3"/>
        <v>28.594349999999999</v>
      </c>
      <c r="S88" s="14">
        <v>0</v>
      </c>
    </row>
    <row r="89" spans="1:19">
      <c r="A89" s="9"/>
      <c r="B89" s="6"/>
      <c r="C89" s="17"/>
      <c r="D89" s="6"/>
      <c r="E89" s="6"/>
      <c r="F89" s="9"/>
      <c r="H89" s="9" t="s">
        <v>127</v>
      </c>
      <c r="I89" s="10">
        <v>40053</v>
      </c>
      <c r="J89" s="6"/>
      <c r="K89" s="6"/>
      <c r="L89" s="6"/>
      <c r="N89" s="51"/>
      <c r="O89" s="51"/>
      <c r="P89" s="6"/>
      <c r="Q89" s="6"/>
      <c r="R89" s="14">
        <f t="shared" si="3"/>
        <v>0</v>
      </c>
      <c r="S89" s="14">
        <f t="shared" si="3"/>
        <v>0</v>
      </c>
    </row>
    <row r="90" spans="1:19">
      <c r="A90" s="9"/>
      <c r="B90" s="6"/>
      <c r="C90" s="17"/>
      <c r="D90" s="6"/>
      <c r="E90" s="6"/>
      <c r="F90" s="9"/>
      <c r="H90" s="9" t="s">
        <v>128</v>
      </c>
      <c r="I90" s="10">
        <v>43223</v>
      </c>
      <c r="J90" s="6"/>
      <c r="K90" s="6"/>
      <c r="L90" s="6"/>
      <c r="N90" s="51"/>
      <c r="O90" s="51"/>
      <c r="P90" s="6"/>
      <c r="Q90" s="6"/>
      <c r="R90" s="14">
        <f t="shared" si="3"/>
        <v>0</v>
      </c>
      <c r="S90" s="14">
        <f t="shared" si="3"/>
        <v>0</v>
      </c>
    </row>
    <row r="91" spans="1:19">
      <c r="A91" s="9"/>
      <c r="B91" s="6"/>
      <c r="C91" s="17"/>
      <c r="D91" s="6"/>
      <c r="E91" s="6"/>
      <c r="F91" s="9"/>
      <c r="H91" s="9"/>
      <c r="I91" s="9"/>
      <c r="J91" s="6"/>
      <c r="K91" s="6"/>
      <c r="L91" s="6"/>
      <c r="N91" s="51"/>
      <c r="O91" s="51"/>
      <c r="P91" s="6"/>
      <c r="Q91" s="6"/>
      <c r="R91" s="14">
        <f t="shared" si="3"/>
        <v>0</v>
      </c>
      <c r="S91" s="14">
        <f t="shared" si="3"/>
        <v>0</v>
      </c>
    </row>
    <row r="92" spans="1:19">
      <c r="A92" s="9"/>
      <c r="B92" s="6">
        <v>16</v>
      </c>
      <c r="C92" s="17" t="s">
        <v>129</v>
      </c>
      <c r="D92" s="6"/>
      <c r="E92" s="6">
        <v>4</v>
      </c>
      <c r="F92" s="9" t="s">
        <v>130</v>
      </c>
      <c r="H92" s="9" t="s">
        <v>132</v>
      </c>
      <c r="I92" s="10">
        <v>37079</v>
      </c>
      <c r="J92" s="6"/>
      <c r="K92" s="6"/>
      <c r="L92" s="6"/>
      <c r="N92" s="51"/>
      <c r="O92" s="51"/>
      <c r="P92" s="6"/>
      <c r="Q92" s="6"/>
      <c r="R92" s="14">
        <f t="shared" si="3"/>
        <v>0</v>
      </c>
      <c r="S92" s="14">
        <f t="shared" si="3"/>
        <v>0</v>
      </c>
    </row>
    <row r="93" spans="1:19">
      <c r="A93" s="9"/>
      <c r="B93" s="6"/>
      <c r="C93" s="17"/>
      <c r="D93" s="6">
        <v>60.5</v>
      </c>
      <c r="E93" s="6"/>
      <c r="F93" s="9" t="s">
        <v>131</v>
      </c>
      <c r="H93" s="9" t="s">
        <v>133</v>
      </c>
      <c r="I93" s="10">
        <v>38671</v>
      </c>
      <c r="J93" s="6" t="s">
        <v>280</v>
      </c>
      <c r="K93" s="6" t="s">
        <v>280</v>
      </c>
      <c r="L93" s="6">
        <v>749</v>
      </c>
      <c r="N93" s="51">
        <v>171</v>
      </c>
      <c r="O93" s="51">
        <v>233</v>
      </c>
      <c r="P93" s="14">
        <f t="shared" si="2"/>
        <v>31.526909999999997</v>
      </c>
      <c r="Q93" s="14">
        <f>(D93-20-7-7-7-7)*5.04</f>
        <v>63</v>
      </c>
      <c r="R93" s="14">
        <f t="shared" si="3"/>
        <v>139.47309000000001</v>
      </c>
      <c r="S93" s="14">
        <f t="shared" si="3"/>
        <v>170</v>
      </c>
    </row>
    <row r="94" spans="1:19">
      <c r="A94" s="9"/>
      <c r="B94" s="6"/>
      <c r="C94" s="17"/>
      <c r="D94" s="6"/>
      <c r="E94" s="6"/>
      <c r="F94" s="9"/>
      <c r="H94" s="9" t="s">
        <v>134</v>
      </c>
      <c r="I94" s="10">
        <v>41585</v>
      </c>
      <c r="J94" s="6"/>
      <c r="K94" s="6"/>
      <c r="L94" s="6"/>
      <c r="N94" s="51"/>
      <c r="O94" s="51"/>
      <c r="P94" s="6"/>
      <c r="Q94" s="6"/>
      <c r="R94" s="14">
        <f t="shared" si="3"/>
        <v>0</v>
      </c>
      <c r="S94" s="14">
        <f t="shared" si="3"/>
        <v>0</v>
      </c>
    </row>
    <row r="95" spans="1:19">
      <c r="A95" s="9"/>
      <c r="B95" s="6"/>
      <c r="C95" s="17"/>
      <c r="D95" s="6"/>
      <c r="E95" s="6"/>
      <c r="F95" s="9"/>
      <c r="H95" s="9" t="s">
        <v>135</v>
      </c>
      <c r="I95" s="10">
        <v>39941</v>
      </c>
      <c r="J95" s="6"/>
      <c r="K95" s="6"/>
      <c r="L95" s="6"/>
      <c r="N95" s="51"/>
      <c r="O95" s="51"/>
      <c r="P95" s="6"/>
      <c r="Q95" s="6"/>
      <c r="R95" s="14">
        <f t="shared" si="3"/>
        <v>0</v>
      </c>
      <c r="S95" s="14">
        <f t="shared" si="3"/>
        <v>0</v>
      </c>
    </row>
    <row r="96" spans="1:19">
      <c r="A96" s="9"/>
      <c r="B96" s="6"/>
      <c r="C96" s="17"/>
      <c r="D96" s="6"/>
      <c r="E96" s="6"/>
      <c r="F96" s="9"/>
      <c r="H96" s="9"/>
      <c r="I96" s="9"/>
      <c r="J96" s="6"/>
      <c r="K96" s="6"/>
      <c r="L96" s="6"/>
      <c r="N96" s="51"/>
      <c r="O96" s="51"/>
      <c r="P96" s="6"/>
      <c r="Q96" s="6"/>
      <c r="R96" s="14">
        <f t="shared" si="3"/>
        <v>0</v>
      </c>
      <c r="S96" s="14">
        <f t="shared" si="3"/>
        <v>0</v>
      </c>
    </row>
    <row r="97" spans="1:19">
      <c r="A97" s="9"/>
      <c r="B97" s="6">
        <v>17</v>
      </c>
      <c r="C97" s="17" t="s">
        <v>297</v>
      </c>
      <c r="D97" s="6">
        <v>58.5</v>
      </c>
      <c r="E97" s="6">
        <v>4</v>
      </c>
      <c r="F97" s="9" t="s">
        <v>136</v>
      </c>
      <c r="H97" s="9" t="s">
        <v>138</v>
      </c>
      <c r="I97" s="10">
        <v>38444</v>
      </c>
      <c r="J97" s="6" t="s">
        <v>280</v>
      </c>
      <c r="K97" s="6" t="s">
        <v>280</v>
      </c>
      <c r="L97" s="6">
        <v>694</v>
      </c>
      <c r="N97" s="51">
        <v>22</v>
      </c>
      <c r="O97" s="51">
        <v>31</v>
      </c>
      <c r="P97" s="14">
        <f t="shared" si="2"/>
        <v>19.88946</v>
      </c>
      <c r="Q97" s="14">
        <f>(D97-20-7-7-7-7)*5.04</f>
        <v>52.92</v>
      </c>
      <c r="R97" s="14">
        <f t="shared" si="3"/>
        <v>2.1105400000000003</v>
      </c>
      <c r="S97" s="14">
        <v>0</v>
      </c>
    </row>
    <row r="98" spans="1:19">
      <c r="A98" s="9"/>
      <c r="B98" s="6"/>
      <c r="C98" s="17" t="s">
        <v>298</v>
      </c>
      <c r="D98" s="6">
        <v>59.7</v>
      </c>
      <c r="E98" s="6"/>
      <c r="F98" s="9" t="s">
        <v>137</v>
      </c>
      <c r="H98" s="9" t="s">
        <v>139</v>
      </c>
      <c r="I98" s="10">
        <v>39247</v>
      </c>
      <c r="J98" s="6"/>
      <c r="K98" s="6"/>
      <c r="L98" s="6">
        <v>768</v>
      </c>
      <c r="N98" s="51">
        <v>175</v>
      </c>
      <c r="O98" s="51"/>
      <c r="P98" s="14">
        <f t="shared" si="2"/>
        <v>35.547120000000007</v>
      </c>
      <c r="Q98" s="14">
        <f>(D98-20-7-7-7-7)*5.04</f>
        <v>58.968000000000018</v>
      </c>
      <c r="R98" s="14">
        <f t="shared" si="3"/>
        <v>139.45287999999999</v>
      </c>
      <c r="S98" s="14">
        <v>0</v>
      </c>
    </row>
    <row r="99" spans="1:19">
      <c r="A99" s="9"/>
      <c r="B99" s="6"/>
      <c r="C99" s="17"/>
      <c r="D99" s="6"/>
      <c r="E99" s="6"/>
      <c r="F99" s="9"/>
      <c r="H99" s="9" t="s">
        <v>140</v>
      </c>
      <c r="I99" s="10">
        <v>40428</v>
      </c>
      <c r="J99" s="6"/>
      <c r="K99" s="6"/>
      <c r="L99" s="6"/>
      <c r="N99" s="51"/>
      <c r="O99" s="51"/>
      <c r="P99" s="6"/>
      <c r="Q99" s="6"/>
      <c r="R99" s="14">
        <f t="shared" si="3"/>
        <v>0</v>
      </c>
      <c r="S99" s="14">
        <f t="shared" si="3"/>
        <v>0</v>
      </c>
    </row>
    <row r="100" spans="1:19">
      <c r="A100" s="9"/>
      <c r="B100" s="6"/>
      <c r="C100" s="17"/>
      <c r="D100" s="6"/>
      <c r="E100" s="6"/>
      <c r="F100" s="9"/>
      <c r="H100" s="9" t="s">
        <v>141</v>
      </c>
      <c r="I100" s="10">
        <v>42262</v>
      </c>
      <c r="J100" s="6"/>
      <c r="K100" s="6"/>
      <c r="L100" s="6"/>
      <c r="N100" s="51"/>
      <c r="O100" s="51"/>
      <c r="P100" s="6"/>
      <c r="Q100" s="6"/>
      <c r="R100" s="14">
        <f t="shared" si="3"/>
        <v>0</v>
      </c>
      <c r="S100" s="14">
        <f t="shared" si="3"/>
        <v>0</v>
      </c>
    </row>
    <row r="101" spans="1:19">
      <c r="A101" s="9"/>
      <c r="B101" s="6"/>
      <c r="C101" s="17"/>
      <c r="D101" s="6"/>
      <c r="E101" s="6"/>
      <c r="F101" s="9"/>
      <c r="H101" s="9"/>
      <c r="I101" s="9"/>
      <c r="J101" s="6"/>
      <c r="K101" s="6"/>
      <c r="L101" s="6"/>
      <c r="N101" s="51"/>
      <c r="O101" s="51"/>
      <c r="P101" s="6"/>
      <c r="Q101" s="6"/>
      <c r="R101" s="14">
        <f t="shared" si="3"/>
        <v>0</v>
      </c>
      <c r="S101" s="14">
        <f t="shared" si="3"/>
        <v>0</v>
      </c>
    </row>
    <row r="102" spans="1:19" ht="31.5">
      <c r="A102" s="9"/>
      <c r="B102" s="6">
        <v>18</v>
      </c>
      <c r="C102" s="17" t="s">
        <v>142</v>
      </c>
      <c r="D102" s="6">
        <v>45.1</v>
      </c>
      <c r="E102" s="6">
        <v>4</v>
      </c>
      <c r="F102" s="9" t="s">
        <v>143</v>
      </c>
      <c r="H102" s="9" t="s">
        <v>144</v>
      </c>
      <c r="I102" s="10">
        <v>36966</v>
      </c>
      <c r="J102" s="21" t="s">
        <v>310</v>
      </c>
      <c r="K102" s="6" t="s">
        <v>280</v>
      </c>
      <c r="L102" s="6">
        <v>574</v>
      </c>
      <c r="N102" s="51">
        <v>131</v>
      </c>
      <c r="O102" s="51">
        <v>152</v>
      </c>
      <c r="P102" s="6">
        <v>0</v>
      </c>
      <c r="Q102" s="14">
        <v>0</v>
      </c>
      <c r="R102" s="14">
        <f t="shared" si="3"/>
        <v>131</v>
      </c>
      <c r="S102" s="14">
        <f t="shared" si="3"/>
        <v>152</v>
      </c>
    </row>
    <row r="103" spans="1:19">
      <c r="A103" s="9"/>
      <c r="B103" s="6"/>
      <c r="C103" s="17"/>
      <c r="D103" s="6"/>
      <c r="E103" s="6"/>
      <c r="F103" s="9" t="s">
        <v>281</v>
      </c>
      <c r="H103" s="9" t="s">
        <v>145</v>
      </c>
      <c r="I103" s="10">
        <v>37846</v>
      </c>
      <c r="J103" s="6"/>
      <c r="K103" s="6"/>
      <c r="L103" s="6"/>
      <c r="N103" s="51"/>
      <c r="O103" s="51"/>
      <c r="P103" s="6"/>
      <c r="Q103" s="6">
        <v>0</v>
      </c>
      <c r="R103" s="14">
        <f t="shared" si="3"/>
        <v>0</v>
      </c>
      <c r="S103" s="14">
        <f t="shared" si="3"/>
        <v>0</v>
      </c>
    </row>
    <row r="104" spans="1:19">
      <c r="A104" s="9"/>
      <c r="B104" s="6"/>
      <c r="C104" s="17"/>
      <c r="D104" s="6"/>
      <c r="E104" s="6"/>
      <c r="F104" s="9"/>
      <c r="H104" s="9" t="s">
        <v>146</v>
      </c>
      <c r="I104" s="10">
        <v>38666</v>
      </c>
      <c r="J104" s="6"/>
      <c r="K104" s="6"/>
      <c r="L104" s="6"/>
      <c r="N104" s="51"/>
      <c r="O104" s="51"/>
      <c r="P104" s="6"/>
      <c r="Q104" s="6"/>
      <c r="R104" s="14">
        <f t="shared" si="3"/>
        <v>0</v>
      </c>
      <c r="S104" s="14">
        <f t="shared" si="3"/>
        <v>0</v>
      </c>
    </row>
    <row r="105" spans="1:19">
      <c r="A105" s="9"/>
      <c r="B105" s="6"/>
      <c r="C105" s="17"/>
      <c r="D105" s="6"/>
      <c r="E105" s="6"/>
      <c r="F105" s="9"/>
      <c r="H105" s="9" t="s">
        <v>147</v>
      </c>
      <c r="I105" s="10">
        <v>41206</v>
      </c>
      <c r="J105" s="6"/>
      <c r="K105" s="6"/>
      <c r="L105" s="6"/>
      <c r="N105" s="51"/>
      <c r="O105" s="51"/>
      <c r="P105" s="6"/>
      <c r="Q105" s="6"/>
      <c r="R105" s="14">
        <f t="shared" si="3"/>
        <v>0</v>
      </c>
      <c r="S105" s="14">
        <f t="shared" si="3"/>
        <v>0</v>
      </c>
    </row>
    <row r="106" spans="1:19">
      <c r="A106" s="9"/>
      <c r="B106" s="6"/>
      <c r="C106" s="17"/>
      <c r="D106" s="6"/>
      <c r="E106" s="6"/>
      <c r="F106" s="9"/>
      <c r="H106" s="9"/>
      <c r="I106" s="9"/>
      <c r="J106" s="6"/>
      <c r="K106" s="6"/>
      <c r="L106" s="6"/>
      <c r="N106" s="51"/>
      <c r="O106" s="51"/>
      <c r="P106" s="6"/>
      <c r="Q106" s="6"/>
      <c r="R106" s="14">
        <f t="shared" si="3"/>
        <v>0</v>
      </c>
      <c r="S106" s="14">
        <f t="shared" si="3"/>
        <v>0</v>
      </c>
    </row>
    <row r="107" spans="1:19" ht="31.5">
      <c r="A107" s="9"/>
      <c r="B107" s="6">
        <v>19</v>
      </c>
      <c r="C107" s="19" t="s">
        <v>148</v>
      </c>
      <c r="D107" s="6">
        <v>48.8</v>
      </c>
      <c r="E107" s="6">
        <v>4</v>
      </c>
      <c r="F107" s="9" t="s">
        <v>149</v>
      </c>
      <c r="H107" s="9" t="s">
        <v>151</v>
      </c>
      <c r="I107" s="10">
        <v>38287</v>
      </c>
      <c r="J107" s="6" t="s">
        <v>280</v>
      </c>
      <c r="K107" s="6" t="s">
        <v>280</v>
      </c>
      <c r="L107" s="6">
        <v>726</v>
      </c>
      <c r="N107" s="51"/>
      <c r="O107" s="51">
        <v>47</v>
      </c>
      <c r="P107" s="14">
        <f t="shared" si="2"/>
        <v>26.660340000000001</v>
      </c>
      <c r="Q107" s="14">
        <f>(D107-20-7-7-7-7)*5.04</f>
        <v>4.0319999999999858</v>
      </c>
      <c r="R107" s="14">
        <v>0</v>
      </c>
      <c r="S107" s="14">
        <v>0</v>
      </c>
    </row>
    <row r="108" spans="1:19">
      <c r="A108" s="9"/>
      <c r="B108" s="6"/>
      <c r="C108" s="17"/>
      <c r="D108" s="6"/>
      <c r="E108" s="6"/>
      <c r="F108" s="9" t="s">
        <v>150</v>
      </c>
      <c r="H108" s="9" t="s">
        <v>152</v>
      </c>
      <c r="I108" s="10">
        <v>39176</v>
      </c>
      <c r="J108" s="6"/>
      <c r="K108" s="6"/>
      <c r="L108" s="6"/>
      <c r="N108" s="51"/>
      <c r="O108" s="51"/>
      <c r="P108" s="6"/>
      <c r="Q108" s="6"/>
      <c r="R108" s="14">
        <f t="shared" si="3"/>
        <v>0</v>
      </c>
      <c r="S108" s="14">
        <f t="shared" si="3"/>
        <v>0</v>
      </c>
    </row>
    <row r="109" spans="1:19">
      <c r="A109" s="9"/>
      <c r="B109" s="6"/>
      <c r="C109" s="17"/>
      <c r="D109" s="6"/>
      <c r="E109" s="6"/>
      <c r="F109" s="9"/>
      <c r="H109" s="9" t="s">
        <v>11</v>
      </c>
      <c r="I109" s="10">
        <v>40728</v>
      </c>
      <c r="J109" s="6"/>
      <c r="K109" s="6"/>
      <c r="L109" s="6"/>
      <c r="N109" s="51"/>
      <c r="O109" s="51"/>
      <c r="P109" s="6"/>
      <c r="Q109" s="6"/>
      <c r="R109" s="14">
        <f t="shared" si="3"/>
        <v>0</v>
      </c>
      <c r="S109" s="14">
        <f t="shared" si="3"/>
        <v>0</v>
      </c>
    </row>
    <row r="110" spans="1:19">
      <c r="A110" s="9"/>
      <c r="B110" s="6"/>
      <c r="C110" s="17"/>
      <c r="D110" s="6"/>
      <c r="E110" s="6"/>
      <c r="F110" s="9"/>
      <c r="H110" s="9" t="s">
        <v>153</v>
      </c>
      <c r="I110" s="10">
        <v>41522</v>
      </c>
      <c r="J110" s="6"/>
      <c r="K110" s="6"/>
      <c r="L110" s="6"/>
      <c r="N110" s="51"/>
      <c r="O110" s="51"/>
      <c r="P110" s="6"/>
      <c r="Q110" s="6"/>
      <c r="R110" s="14">
        <f t="shared" si="3"/>
        <v>0</v>
      </c>
      <c r="S110" s="14">
        <f t="shared" si="3"/>
        <v>0</v>
      </c>
    </row>
    <row r="111" spans="1:19">
      <c r="A111" s="9"/>
      <c r="B111" s="6"/>
      <c r="C111" s="17"/>
      <c r="D111" s="6"/>
      <c r="E111" s="6"/>
      <c r="F111" s="9"/>
      <c r="H111" s="9"/>
      <c r="I111" s="9"/>
      <c r="J111" s="6"/>
      <c r="K111" s="6"/>
      <c r="L111" s="6"/>
      <c r="N111" s="51"/>
      <c r="O111" s="51"/>
      <c r="P111" s="6"/>
      <c r="Q111" s="6"/>
      <c r="R111" s="14">
        <f t="shared" si="3"/>
        <v>0</v>
      </c>
      <c r="S111" s="14">
        <f t="shared" si="3"/>
        <v>0</v>
      </c>
    </row>
    <row r="112" spans="1:19" ht="31.5">
      <c r="A112" s="9"/>
      <c r="B112" s="6">
        <v>20</v>
      </c>
      <c r="C112" s="17" t="s">
        <v>154</v>
      </c>
      <c r="D112" s="6">
        <v>168.8</v>
      </c>
      <c r="E112" s="6">
        <v>4</v>
      </c>
      <c r="F112" s="9" t="s">
        <v>155</v>
      </c>
      <c r="H112" s="9" t="s">
        <v>157</v>
      </c>
      <c r="I112" s="10">
        <v>38425</v>
      </c>
      <c r="J112" s="21" t="s">
        <v>299</v>
      </c>
      <c r="K112" s="6"/>
      <c r="L112" s="6">
        <v>951</v>
      </c>
      <c r="N112" s="51">
        <v>217</v>
      </c>
      <c r="O112" s="51">
        <v>753</v>
      </c>
      <c r="P112" s="14">
        <f t="shared" si="2"/>
        <v>74.268090000000001</v>
      </c>
      <c r="Q112" s="14">
        <f>(D112-20-5-5-5-5)*5.04</f>
        <v>649.15200000000004</v>
      </c>
      <c r="R112" s="14">
        <f t="shared" si="3"/>
        <v>142.73191</v>
      </c>
      <c r="S112" s="14">
        <f t="shared" si="3"/>
        <v>103.84799999999996</v>
      </c>
    </row>
    <row r="113" spans="1:19">
      <c r="A113" s="9"/>
      <c r="B113" s="6"/>
      <c r="C113" s="17"/>
      <c r="D113" s="6"/>
      <c r="E113" s="6"/>
      <c r="F113" s="9" t="s">
        <v>156</v>
      </c>
      <c r="H113" s="9" t="s">
        <v>158</v>
      </c>
      <c r="I113" s="10">
        <v>40750</v>
      </c>
      <c r="J113" s="6"/>
      <c r="K113" s="6"/>
      <c r="L113" s="6"/>
      <c r="N113" s="51"/>
      <c r="O113" s="51"/>
      <c r="P113" s="6"/>
      <c r="Q113" s="6"/>
      <c r="R113" s="14">
        <f t="shared" si="3"/>
        <v>0</v>
      </c>
      <c r="S113" s="14">
        <f t="shared" si="3"/>
        <v>0</v>
      </c>
    </row>
    <row r="114" spans="1:19">
      <c r="A114" s="9"/>
      <c r="B114" s="6"/>
      <c r="C114" s="17"/>
      <c r="D114" s="6"/>
      <c r="E114" s="6"/>
      <c r="F114" s="9"/>
      <c r="H114" s="9" t="s">
        <v>159</v>
      </c>
      <c r="I114" s="10">
        <v>41726</v>
      </c>
      <c r="J114" s="6"/>
      <c r="K114" s="6"/>
      <c r="L114" s="6"/>
      <c r="N114" s="51"/>
      <c r="O114" s="51"/>
      <c r="P114" s="6"/>
      <c r="Q114" s="6"/>
      <c r="R114" s="14">
        <f t="shared" si="3"/>
        <v>0</v>
      </c>
      <c r="S114" s="14">
        <f t="shared" si="3"/>
        <v>0</v>
      </c>
    </row>
    <row r="115" spans="1:19">
      <c r="A115" s="9"/>
      <c r="B115" s="6"/>
      <c r="C115" s="17"/>
      <c r="D115" s="6"/>
      <c r="E115" s="6"/>
      <c r="F115" s="9"/>
      <c r="H115" s="9" t="s">
        <v>160</v>
      </c>
      <c r="I115" s="10">
        <v>42534</v>
      </c>
      <c r="J115" s="6"/>
      <c r="K115" s="6"/>
      <c r="L115" s="6"/>
      <c r="N115" s="51"/>
      <c r="O115" s="51"/>
      <c r="P115" s="6"/>
      <c r="Q115" s="6"/>
      <c r="R115" s="14">
        <f t="shared" si="3"/>
        <v>0</v>
      </c>
      <c r="S115" s="14">
        <f t="shared" si="3"/>
        <v>0</v>
      </c>
    </row>
    <row r="116" spans="1:19">
      <c r="A116" s="9"/>
      <c r="B116" s="6"/>
      <c r="C116" s="17"/>
      <c r="D116" s="6"/>
      <c r="E116" s="6"/>
      <c r="F116" s="9"/>
      <c r="H116" s="9"/>
      <c r="I116" s="10"/>
      <c r="J116" s="6"/>
      <c r="K116" s="6"/>
      <c r="L116" s="6"/>
      <c r="N116" s="51"/>
      <c r="O116" s="51"/>
      <c r="P116" s="6"/>
      <c r="Q116" s="6"/>
      <c r="R116" s="14">
        <f t="shared" si="3"/>
        <v>0</v>
      </c>
      <c r="S116" s="14">
        <f t="shared" si="3"/>
        <v>0</v>
      </c>
    </row>
    <row r="117" spans="1:19" ht="31.5">
      <c r="A117" s="9"/>
      <c r="B117" s="6">
        <v>21</v>
      </c>
      <c r="C117" s="17" t="s">
        <v>184</v>
      </c>
      <c r="D117" s="6">
        <v>58.9</v>
      </c>
      <c r="E117" s="6">
        <v>4</v>
      </c>
      <c r="F117" s="9" t="s">
        <v>185</v>
      </c>
      <c r="H117" s="9" t="s">
        <v>187</v>
      </c>
      <c r="I117" s="10">
        <v>37941</v>
      </c>
      <c r="J117" s="22" t="s">
        <v>300</v>
      </c>
      <c r="K117" s="6"/>
      <c r="L117" s="6">
        <v>835</v>
      </c>
      <c r="N117" s="51">
        <v>48</v>
      </c>
      <c r="O117" s="51">
        <v>56</v>
      </c>
      <c r="P117" s="14">
        <f t="shared" si="2"/>
        <v>49.723649999999999</v>
      </c>
      <c r="Q117" s="14">
        <f>(D117-20-7-7-7-7)*5.04</f>
        <v>54.935999999999993</v>
      </c>
      <c r="R117" s="14">
        <v>0</v>
      </c>
      <c r="S117" s="14">
        <v>0</v>
      </c>
    </row>
    <row r="118" spans="1:19">
      <c r="A118" s="9"/>
      <c r="B118" s="6"/>
      <c r="C118" s="17"/>
      <c r="D118" s="6"/>
      <c r="E118" s="6"/>
      <c r="F118" s="9" t="s">
        <v>186</v>
      </c>
      <c r="H118" s="9" t="s">
        <v>188</v>
      </c>
      <c r="I118" s="10">
        <v>39305</v>
      </c>
      <c r="J118" s="6"/>
      <c r="K118" s="6"/>
      <c r="L118" s="6"/>
      <c r="N118" s="51"/>
      <c r="O118" s="51"/>
      <c r="P118" s="6"/>
      <c r="Q118" s="6"/>
      <c r="R118" s="14">
        <f t="shared" si="3"/>
        <v>0</v>
      </c>
      <c r="S118" s="14">
        <f t="shared" si="3"/>
        <v>0</v>
      </c>
    </row>
    <row r="119" spans="1:19">
      <c r="A119" s="9"/>
      <c r="B119" s="6"/>
      <c r="C119" s="17"/>
      <c r="D119" s="6"/>
      <c r="E119" s="6"/>
      <c r="F119" s="9"/>
      <c r="H119" s="9" t="s">
        <v>189</v>
      </c>
      <c r="I119" s="10">
        <v>42574</v>
      </c>
      <c r="J119" s="6"/>
      <c r="K119" s="6"/>
      <c r="L119" s="6"/>
      <c r="N119" s="51"/>
      <c r="O119" s="51"/>
      <c r="P119" s="6"/>
      <c r="Q119" s="6"/>
      <c r="R119" s="14">
        <f t="shared" si="3"/>
        <v>0</v>
      </c>
      <c r="S119" s="14">
        <f t="shared" si="3"/>
        <v>0</v>
      </c>
    </row>
    <row r="120" spans="1:19">
      <c r="A120" s="9"/>
      <c r="B120" s="6"/>
      <c r="C120" s="17"/>
      <c r="D120" s="6"/>
      <c r="E120" s="6"/>
      <c r="F120" s="9"/>
      <c r="H120" s="9" t="s">
        <v>190</v>
      </c>
      <c r="I120" s="10">
        <v>43381</v>
      </c>
      <c r="J120" s="6"/>
      <c r="K120" s="6"/>
      <c r="L120" s="6"/>
      <c r="N120" s="51"/>
      <c r="O120" s="51"/>
      <c r="P120" s="6"/>
      <c r="Q120" s="6"/>
      <c r="R120" s="14">
        <f t="shared" si="3"/>
        <v>0</v>
      </c>
      <c r="S120" s="14">
        <f t="shared" si="3"/>
        <v>0</v>
      </c>
    </row>
    <row r="121" spans="1:19">
      <c r="A121" s="9"/>
      <c r="B121" s="6"/>
      <c r="C121" s="17"/>
      <c r="D121" s="6"/>
      <c r="E121" s="6"/>
      <c r="F121" s="9"/>
      <c r="H121" s="9"/>
      <c r="I121" s="10"/>
      <c r="J121" s="6"/>
      <c r="K121" s="6"/>
      <c r="L121" s="6"/>
      <c r="N121" s="51"/>
      <c r="O121" s="51"/>
      <c r="P121" s="6"/>
      <c r="Q121" s="6"/>
      <c r="R121" s="14">
        <f t="shared" si="3"/>
        <v>0</v>
      </c>
      <c r="S121" s="14">
        <f t="shared" si="3"/>
        <v>0</v>
      </c>
    </row>
    <row r="122" spans="1:19">
      <c r="A122" s="9"/>
      <c r="B122" s="6">
        <v>22</v>
      </c>
      <c r="C122" s="17" t="s">
        <v>161</v>
      </c>
      <c r="D122" s="6">
        <v>58.9</v>
      </c>
      <c r="E122" s="6">
        <v>3</v>
      </c>
      <c r="F122" s="9" t="s">
        <v>162</v>
      </c>
      <c r="H122" s="9" t="s">
        <v>163</v>
      </c>
      <c r="I122" s="10">
        <v>38510</v>
      </c>
      <c r="J122" s="6" t="s">
        <v>282</v>
      </c>
      <c r="K122" s="6" t="s">
        <v>282</v>
      </c>
      <c r="L122" s="6">
        <v>787</v>
      </c>
      <c r="N122" s="51"/>
      <c r="O122" s="51"/>
      <c r="P122" s="14">
        <f t="shared" si="2"/>
        <v>39.567330000000005</v>
      </c>
      <c r="Q122" s="14">
        <f>(D122-20-7-7-7)*5.04</f>
        <v>90.215999999999994</v>
      </c>
      <c r="R122" s="14">
        <v>0</v>
      </c>
      <c r="S122" s="14">
        <v>0</v>
      </c>
    </row>
    <row r="123" spans="1:19">
      <c r="A123" s="9"/>
      <c r="B123" s="6"/>
      <c r="C123" s="17"/>
      <c r="D123" s="6"/>
      <c r="E123" s="6"/>
      <c r="F123" s="9"/>
      <c r="H123" s="9" t="s">
        <v>164</v>
      </c>
      <c r="I123" s="10">
        <v>39286</v>
      </c>
      <c r="J123" s="6"/>
      <c r="K123" s="6"/>
      <c r="L123" s="6"/>
      <c r="N123" s="51"/>
      <c r="O123" s="51"/>
      <c r="P123" s="6"/>
      <c r="Q123" s="6"/>
      <c r="R123" s="14">
        <f t="shared" si="3"/>
        <v>0</v>
      </c>
      <c r="S123" s="14">
        <f t="shared" si="3"/>
        <v>0</v>
      </c>
    </row>
    <row r="124" spans="1:19">
      <c r="A124" s="9"/>
      <c r="B124" s="6"/>
      <c r="C124" s="17"/>
      <c r="D124" s="6"/>
      <c r="E124" s="6"/>
      <c r="F124" s="9"/>
      <c r="H124" s="9" t="s">
        <v>165</v>
      </c>
      <c r="I124" s="10">
        <v>39861</v>
      </c>
      <c r="J124" s="6"/>
      <c r="K124" s="6"/>
      <c r="L124" s="6"/>
      <c r="N124" s="51"/>
      <c r="O124" s="51"/>
      <c r="P124" s="6"/>
      <c r="Q124" s="6"/>
      <c r="R124" s="14">
        <f t="shared" si="3"/>
        <v>0</v>
      </c>
      <c r="S124" s="14">
        <f t="shared" si="3"/>
        <v>0</v>
      </c>
    </row>
    <row r="125" spans="1:19">
      <c r="A125" s="9"/>
      <c r="B125" s="6"/>
      <c r="C125" s="17"/>
      <c r="D125" s="6"/>
      <c r="E125" s="6"/>
      <c r="F125" s="9"/>
      <c r="H125" s="9"/>
      <c r="I125" s="9"/>
      <c r="J125" s="6"/>
      <c r="K125" s="6"/>
      <c r="L125" s="6"/>
      <c r="N125" s="51"/>
      <c r="O125" s="51"/>
      <c r="P125" s="6"/>
      <c r="Q125" s="6"/>
      <c r="R125" s="14">
        <f t="shared" si="3"/>
        <v>0</v>
      </c>
      <c r="S125" s="14">
        <f t="shared" si="3"/>
        <v>0</v>
      </c>
    </row>
    <row r="126" spans="1:19">
      <c r="A126" s="9"/>
      <c r="B126" s="6">
        <v>23</v>
      </c>
      <c r="C126" s="17" t="s">
        <v>166</v>
      </c>
      <c r="D126" s="6"/>
      <c r="E126" s="6">
        <v>3</v>
      </c>
      <c r="F126" s="9" t="s">
        <v>167</v>
      </c>
      <c r="H126" s="9" t="s">
        <v>169</v>
      </c>
      <c r="I126" s="10">
        <v>37355</v>
      </c>
      <c r="J126" s="6"/>
      <c r="K126" s="6"/>
      <c r="L126" s="6"/>
      <c r="N126" s="51"/>
      <c r="O126" s="51"/>
      <c r="P126" s="6"/>
      <c r="Q126" s="6"/>
      <c r="R126" s="14">
        <f t="shared" si="3"/>
        <v>0</v>
      </c>
      <c r="S126" s="14">
        <f t="shared" si="3"/>
        <v>0</v>
      </c>
    </row>
    <row r="127" spans="1:19">
      <c r="A127" s="9"/>
      <c r="B127" s="6"/>
      <c r="C127" s="17"/>
      <c r="D127" s="6">
        <v>61.2</v>
      </c>
      <c r="E127" s="6"/>
      <c r="F127" s="9" t="s">
        <v>168</v>
      </c>
      <c r="H127" s="9" t="s">
        <v>170</v>
      </c>
      <c r="I127" s="10">
        <v>38151</v>
      </c>
      <c r="J127" s="6" t="s">
        <v>280</v>
      </c>
      <c r="K127" s="6" t="s">
        <v>280</v>
      </c>
      <c r="L127" s="6">
        <v>726</v>
      </c>
      <c r="N127" s="51">
        <v>116</v>
      </c>
      <c r="O127" s="51">
        <v>178</v>
      </c>
      <c r="P127" s="14">
        <f t="shared" si="2"/>
        <v>26.660340000000001</v>
      </c>
      <c r="Q127" s="14">
        <f>(D127-20-7-7-7)*5.04</f>
        <v>101.80800000000002</v>
      </c>
      <c r="R127" s="14">
        <f t="shared" si="3"/>
        <v>89.339659999999995</v>
      </c>
      <c r="S127" s="14">
        <f t="shared" si="3"/>
        <v>76.191999999999979</v>
      </c>
    </row>
    <row r="128" spans="1:19">
      <c r="A128" s="9"/>
      <c r="B128" s="6"/>
      <c r="C128" s="17"/>
      <c r="D128" s="6"/>
      <c r="E128" s="6"/>
      <c r="F128" s="9"/>
      <c r="H128" s="9" t="s">
        <v>171</v>
      </c>
      <c r="I128" s="10">
        <v>40379</v>
      </c>
      <c r="J128" s="6"/>
      <c r="K128" s="6"/>
      <c r="L128" s="6"/>
      <c r="N128" s="51"/>
      <c r="O128" s="51"/>
      <c r="P128" s="14"/>
      <c r="Q128" s="14"/>
      <c r="R128" s="14">
        <f t="shared" si="3"/>
        <v>0</v>
      </c>
      <c r="S128" s="14">
        <f t="shared" si="3"/>
        <v>0</v>
      </c>
    </row>
    <row r="129" spans="1:19">
      <c r="A129" s="9"/>
      <c r="B129" s="6"/>
      <c r="C129" s="17"/>
      <c r="D129" s="6"/>
      <c r="E129" s="6"/>
      <c r="F129" s="9"/>
      <c r="H129" s="9"/>
      <c r="I129" s="9"/>
      <c r="J129" s="6"/>
      <c r="K129" s="6"/>
      <c r="L129" s="6"/>
      <c r="N129" s="51"/>
      <c r="O129" s="51"/>
      <c r="P129" s="14"/>
      <c r="Q129" s="14"/>
      <c r="R129" s="14">
        <f t="shared" si="3"/>
        <v>0</v>
      </c>
      <c r="S129" s="14">
        <f t="shared" si="3"/>
        <v>0</v>
      </c>
    </row>
    <row r="130" spans="1:19">
      <c r="A130" s="9"/>
      <c r="B130" s="6">
        <v>24</v>
      </c>
      <c r="C130" s="17" t="s">
        <v>172</v>
      </c>
      <c r="D130" s="6"/>
      <c r="E130" s="6">
        <v>3</v>
      </c>
      <c r="F130" s="9" t="s">
        <v>173</v>
      </c>
      <c r="H130" s="9" t="s">
        <v>175</v>
      </c>
      <c r="I130" s="10">
        <v>38972</v>
      </c>
      <c r="J130" s="6"/>
      <c r="K130" s="6"/>
      <c r="L130" s="6"/>
      <c r="N130" s="51"/>
      <c r="O130" s="51"/>
      <c r="P130" s="14"/>
      <c r="Q130" s="14"/>
      <c r="R130" s="14">
        <f t="shared" si="3"/>
        <v>0</v>
      </c>
      <c r="S130" s="14">
        <f t="shared" si="3"/>
        <v>0</v>
      </c>
    </row>
    <row r="131" spans="1:19">
      <c r="A131" s="9"/>
      <c r="B131" s="6"/>
      <c r="C131" s="17"/>
      <c r="D131" s="6">
        <v>59.7</v>
      </c>
      <c r="E131" s="6"/>
      <c r="F131" s="9" t="s">
        <v>174</v>
      </c>
      <c r="H131" s="9" t="s">
        <v>176</v>
      </c>
      <c r="I131" s="10">
        <v>40560</v>
      </c>
      <c r="J131" s="6" t="s">
        <v>280</v>
      </c>
      <c r="K131" s="6" t="s">
        <v>280</v>
      </c>
      <c r="L131" s="6">
        <v>784</v>
      </c>
      <c r="N131" s="51">
        <v>141</v>
      </c>
      <c r="O131" s="51">
        <v>223</v>
      </c>
      <c r="P131" s="14">
        <f t="shared" si="2"/>
        <v>38.932560000000002</v>
      </c>
      <c r="Q131" s="14">
        <f>(D131-20-7-7-7)*5.04</f>
        <v>94.248000000000019</v>
      </c>
      <c r="R131" s="14">
        <f t="shared" si="3"/>
        <v>102.06744</v>
      </c>
      <c r="S131" s="14">
        <f t="shared" si="3"/>
        <v>128.75199999999998</v>
      </c>
    </row>
    <row r="132" spans="1:19">
      <c r="A132" s="9"/>
      <c r="B132" s="6"/>
      <c r="C132" s="17"/>
      <c r="D132" s="6"/>
      <c r="E132" s="6"/>
      <c r="F132" s="9"/>
      <c r="H132" s="9" t="s">
        <v>177</v>
      </c>
      <c r="I132" s="10">
        <v>42655</v>
      </c>
      <c r="J132" s="6"/>
      <c r="K132" s="6"/>
      <c r="L132" s="6"/>
      <c r="N132" s="51"/>
      <c r="O132" s="51"/>
      <c r="P132" s="14"/>
      <c r="Q132" s="14"/>
      <c r="R132" s="14">
        <f t="shared" si="3"/>
        <v>0</v>
      </c>
      <c r="S132" s="14">
        <f t="shared" si="3"/>
        <v>0</v>
      </c>
    </row>
    <row r="133" spans="1:19">
      <c r="A133" s="9"/>
      <c r="B133" s="6"/>
      <c r="C133" s="17"/>
      <c r="D133" s="6"/>
      <c r="E133" s="6"/>
      <c r="F133" s="9"/>
      <c r="H133" s="9"/>
      <c r="I133" s="9"/>
      <c r="J133" s="6"/>
      <c r="K133" s="6"/>
      <c r="L133" s="6"/>
      <c r="N133" s="51"/>
      <c r="O133" s="51"/>
      <c r="P133" s="14"/>
      <c r="Q133" s="14"/>
      <c r="R133" s="14">
        <f t="shared" si="3"/>
        <v>0</v>
      </c>
      <c r="S133" s="14">
        <f t="shared" si="3"/>
        <v>0</v>
      </c>
    </row>
    <row r="134" spans="1:19">
      <c r="A134" s="9"/>
      <c r="B134" s="6">
        <v>25</v>
      </c>
      <c r="C134" s="17" t="s">
        <v>283</v>
      </c>
      <c r="D134" s="6">
        <v>45.7</v>
      </c>
      <c r="E134" s="6">
        <v>3</v>
      </c>
      <c r="F134" s="9" t="s">
        <v>179</v>
      </c>
      <c r="H134" s="9" t="s">
        <v>181</v>
      </c>
      <c r="I134" s="10">
        <v>39044</v>
      </c>
      <c r="J134" s="6" t="s">
        <v>280</v>
      </c>
      <c r="K134" s="6" t="s">
        <v>280</v>
      </c>
      <c r="L134" s="6">
        <v>1525</v>
      </c>
      <c r="N134" s="51">
        <v>70</v>
      </c>
      <c r="O134" s="51">
        <v>31</v>
      </c>
      <c r="P134" s="14">
        <f t="shared" si="2"/>
        <v>195.72075000000001</v>
      </c>
      <c r="Q134" s="14">
        <f>(D134-20-7-7-7)*5.04</f>
        <v>23.688000000000013</v>
      </c>
      <c r="R134" s="14">
        <v>0</v>
      </c>
      <c r="S134" s="14">
        <v>0</v>
      </c>
    </row>
    <row r="135" spans="1:19">
      <c r="A135" s="9"/>
      <c r="B135" s="6"/>
      <c r="C135" s="17"/>
      <c r="D135" s="6"/>
      <c r="E135" s="6"/>
      <c r="F135" s="9" t="s">
        <v>180</v>
      </c>
      <c r="H135" s="9" t="s">
        <v>182</v>
      </c>
      <c r="I135" s="10">
        <v>40039</v>
      </c>
      <c r="J135" s="6"/>
      <c r="K135" s="6"/>
      <c r="L135" s="6"/>
      <c r="N135" s="51"/>
      <c r="O135" s="51"/>
      <c r="P135" s="14"/>
      <c r="Q135" s="14"/>
      <c r="R135" s="14">
        <f t="shared" si="3"/>
        <v>0</v>
      </c>
      <c r="S135" s="14">
        <f t="shared" si="3"/>
        <v>0</v>
      </c>
    </row>
    <row r="136" spans="1:19">
      <c r="A136" s="9"/>
      <c r="B136" s="6"/>
      <c r="C136" s="17"/>
      <c r="D136" s="6"/>
      <c r="E136" s="6"/>
      <c r="F136" s="9"/>
      <c r="H136" s="9" t="s">
        <v>183</v>
      </c>
      <c r="I136" s="10">
        <v>38452</v>
      </c>
      <c r="J136" s="6"/>
      <c r="K136" s="6"/>
      <c r="L136" s="6"/>
      <c r="N136" s="51"/>
      <c r="O136" s="51"/>
      <c r="P136" s="14"/>
      <c r="Q136" s="14"/>
      <c r="R136" s="14">
        <f t="shared" si="3"/>
        <v>0</v>
      </c>
      <c r="S136" s="14">
        <f t="shared" si="3"/>
        <v>0</v>
      </c>
    </row>
    <row r="137" spans="1:19">
      <c r="A137" s="9"/>
      <c r="B137" s="6"/>
      <c r="C137" s="17"/>
      <c r="D137" s="6"/>
      <c r="E137" s="6"/>
      <c r="F137" s="9"/>
      <c r="H137" s="9"/>
      <c r="I137" s="9"/>
      <c r="J137" s="6"/>
      <c r="K137" s="6"/>
      <c r="L137" s="6"/>
      <c r="N137" s="51"/>
      <c r="O137" s="51"/>
      <c r="P137" s="14"/>
      <c r="Q137" s="14"/>
      <c r="R137" s="14">
        <f t="shared" ref="R137:S200" si="4">N137-P137</f>
        <v>0</v>
      </c>
      <c r="S137" s="14">
        <f t="shared" si="4"/>
        <v>0</v>
      </c>
    </row>
    <row r="138" spans="1:19">
      <c r="A138" s="9"/>
      <c r="B138" s="6">
        <v>26</v>
      </c>
      <c r="C138" s="17" t="s">
        <v>178</v>
      </c>
      <c r="D138" s="6">
        <v>51.1</v>
      </c>
      <c r="E138" s="6">
        <v>3</v>
      </c>
      <c r="F138" s="9" t="s">
        <v>192</v>
      </c>
      <c r="H138" s="9" t="s">
        <v>194</v>
      </c>
      <c r="I138" s="9" t="s">
        <v>195</v>
      </c>
      <c r="J138" s="6" t="s">
        <v>280</v>
      </c>
      <c r="K138" s="6" t="s">
        <v>280</v>
      </c>
      <c r="L138" s="6">
        <v>1702</v>
      </c>
      <c r="N138" s="51">
        <v>388</v>
      </c>
      <c r="O138" s="51">
        <v>186</v>
      </c>
      <c r="P138" s="14">
        <f t="shared" ref="P138:P199" si="5">(L138-600)*70.53*0.3%</f>
        <v>233.17218</v>
      </c>
      <c r="Q138" s="14">
        <f>(D138-20-7-7-7)*5.04</f>
        <v>50.904000000000011</v>
      </c>
      <c r="R138" s="14">
        <f t="shared" si="4"/>
        <v>154.82782</v>
      </c>
      <c r="S138" s="14">
        <f t="shared" si="4"/>
        <v>135.096</v>
      </c>
    </row>
    <row r="139" spans="1:19">
      <c r="A139" s="9"/>
      <c r="B139" s="6"/>
      <c r="C139" s="17"/>
      <c r="D139" s="6"/>
      <c r="E139" s="6"/>
      <c r="F139" s="9" t="s">
        <v>193</v>
      </c>
      <c r="H139" s="9" t="s">
        <v>196</v>
      </c>
      <c r="I139" s="10">
        <v>39640</v>
      </c>
      <c r="J139" s="6"/>
      <c r="K139" s="6"/>
      <c r="L139" s="6"/>
      <c r="N139" s="51"/>
      <c r="O139" s="51"/>
      <c r="P139" s="14"/>
      <c r="Q139" s="14"/>
      <c r="R139" s="14">
        <f t="shared" si="4"/>
        <v>0</v>
      </c>
      <c r="S139" s="14">
        <f t="shared" si="4"/>
        <v>0</v>
      </c>
    </row>
    <row r="140" spans="1:19">
      <c r="A140" s="9"/>
      <c r="B140" s="6"/>
      <c r="C140" s="17"/>
      <c r="D140" s="6"/>
      <c r="E140" s="6"/>
      <c r="F140" s="9"/>
      <c r="H140" s="9" t="s">
        <v>197</v>
      </c>
      <c r="I140" s="10">
        <v>43216</v>
      </c>
      <c r="J140" s="6"/>
      <c r="K140" s="6"/>
      <c r="L140" s="6"/>
      <c r="N140" s="51"/>
      <c r="O140" s="51"/>
      <c r="P140" s="14"/>
      <c r="Q140" s="14"/>
      <c r="R140" s="14">
        <f t="shared" si="4"/>
        <v>0</v>
      </c>
      <c r="S140" s="14">
        <f t="shared" si="4"/>
        <v>0</v>
      </c>
    </row>
    <row r="141" spans="1:19">
      <c r="A141" s="9"/>
      <c r="B141" s="6"/>
      <c r="C141" s="17"/>
      <c r="D141" s="6"/>
      <c r="E141" s="6"/>
      <c r="F141" s="9"/>
      <c r="H141" s="9"/>
      <c r="I141" s="9"/>
      <c r="J141" s="6"/>
      <c r="K141" s="6"/>
      <c r="L141" s="6"/>
      <c r="N141" s="51"/>
      <c r="O141" s="51"/>
      <c r="P141" s="14"/>
      <c r="Q141" s="14"/>
      <c r="R141" s="14">
        <f t="shared" si="4"/>
        <v>0</v>
      </c>
      <c r="S141" s="14">
        <f t="shared" si="4"/>
        <v>0</v>
      </c>
    </row>
    <row r="142" spans="1:19" ht="42">
      <c r="A142" s="9"/>
      <c r="B142" s="6">
        <v>27</v>
      </c>
      <c r="C142" s="19" t="s">
        <v>198</v>
      </c>
      <c r="D142" s="6">
        <v>48.2</v>
      </c>
      <c r="E142" s="6">
        <v>3</v>
      </c>
      <c r="F142" s="9" t="s">
        <v>199</v>
      </c>
      <c r="H142" s="9" t="s">
        <v>200</v>
      </c>
      <c r="I142" s="10">
        <v>40484</v>
      </c>
      <c r="J142" s="21" t="s">
        <v>301</v>
      </c>
      <c r="K142" s="6"/>
      <c r="L142" s="6">
        <v>633</v>
      </c>
      <c r="N142" s="51"/>
      <c r="O142" s="51">
        <v>33</v>
      </c>
      <c r="P142" s="14">
        <f t="shared" si="5"/>
        <v>6.9824700000000011</v>
      </c>
      <c r="Q142" s="14">
        <f>(D142-20-7-7-7)*5.04</f>
        <v>36.288000000000018</v>
      </c>
      <c r="R142" s="14">
        <v>0</v>
      </c>
      <c r="S142" s="14">
        <v>0</v>
      </c>
    </row>
    <row r="143" spans="1:19">
      <c r="A143" s="9"/>
      <c r="B143" s="6"/>
      <c r="C143" s="17"/>
      <c r="D143" s="6"/>
      <c r="E143" s="6"/>
      <c r="F143" s="9"/>
      <c r="H143" s="9" t="s">
        <v>201</v>
      </c>
      <c r="I143" s="10">
        <v>41349</v>
      </c>
      <c r="J143" s="6"/>
      <c r="K143" s="6"/>
      <c r="L143" s="6"/>
      <c r="N143" s="51"/>
      <c r="O143" s="51"/>
      <c r="P143" s="6"/>
      <c r="Q143" s="6"/>
      <c r="R143" s="14">
        <f t="shared" si="4"/>
        <v>0</v>
      </c>
      <c r="S143" s="14">
        <f t="shared" si="4"/>
        <v>0</v>
      </c>
    </row>
    <row r="144" spans="1:19">
      <c r="A144" s="9"/>
      <c r="B144" s="6"/>
      <c r="C144" s="17"/>
      <c r="D144" s="6"/>
      <c r="E144" s="6"/>
      <c r="F144" s="9"/>
      <c r="H144" s="9" t="s">
        <v>202</v>
      </c>
      <c r="I144" s="10">
        <v>42441</v>
      </c>
      <c r="J144" s="6"/>
      <c r="K144" s="6"/>
      <c r="L144" s="6"/>
      <c r="N144" s="51"/>
      <c r="O144" s="51"/>
      <c r="P144" s="6"/>
      <c r="Q144" s="6"/>
      <c r="R144" s="14">
        <f t="shared" si="4"/>
        <v>0</v>
      </c>
      <c r="S144" s="14">
        <f t="shared" si="4"/>
        <v>0</v>
      </c>
    </row>
    <row r="145" spans="1:19">
      <c r="A145" s="9"/>
      <c r="B145" s="6"/>
      <c r="C145" s="17"/>
      <c r="D145" s="6"/>
      <c r="E145" s="6"/>
      <c r="F145" s="9"/>
      <c r="H145" s="9"/>
      <c r="I145" s="9"/>
      <c r="J145" s="6"/>
      <c r="K145" s="6"/>
      <c r="L145" s="6"/>
      <c r="N145" s="51"/>
      <c r="O145" s="51"/>
      <c r="P145" s="6"/>
      <c r="Q145" s="6"/>
      <c r="R145" s="14">
        <f t="shared" si="4"/>
        <v>0</v>
      </c>
      <c r="S145" s="14">
        <f t="shared" si="4"/>
        <v>0</v>
      </c>
    </row>
    <row r="146" spans="1:19">
      <c r="A146" s="9"/>
      <c r="B146" s="6">
        <v>28</v>
      </c>
      <c r="C146" s="17" t="s">
        <v>302</v>
      </c>
      <c r="D146" s="6"/>
      <c r="E146" s="6">
        <v>3</v>
      </c>
      <c r="F146" s="9" t="s">
        <v>203</v>
      </c>
      <c r="H146" s="9" t="s">
        <v>205</v>
      </c>
      <c r="I146" s="10">
        <v>37598</v>
      </c>
      <c r="J146" s="6"/>
      <c r="K146" s="6"/>
      <c r="L146" s="6"/>
      <c r="N146" s="51"/>
      <c r="O146" s="51"/>
      <c r="P146" s="6"/>
      <c r="Q146" s="6"/>
      <c r="R146" s="14">
        <f t="shared" si="4"/>
        <v>0</v>
      </c>
      <c r="S146" s="14">
        <f t="shared" si="4"/>
        <v>0</v>
      </c>
    </row>
    <row r="147" spans="1:19">
      <c r="A147" s="9"/>
      <c r="B147" s="6"/>
      <c r="C147" s="17" t="s">
        <v>303</v>
      </c>
      <c r="D147" s="6">
        <v>45.1</v>
      </c>
      <c r="E147" s="6"/>
      <c r="F147" s="9" t="s">
        <v>204</v>
      </c>
      <c r="H147" s="9" t="s">
        <v>206</v>
      </c>
      <c r="I147" s="10">
        <v>39392</v>
      </c>
      <c r="J147" s="6" t="s">
        <v>280</v>
      </c>
      <c r="K147" s="6" t="s">
        <v>280</v>
      </c>
      <c r="L147" s="6">
        <v>524</v>
      </c>
      <c r="N147" s="51">
        <v>120</v>
      </c>
      <c r="O147" s="51">
        <v>136</v>
      </c>
      <c r="P147" s="6">
        <v>0</v>
      </c>
      <c r="Q147" s="14">
        <f>(D147-20-7-7-7)*5.04</f>
        <v>20.664000000000009</v>
      </c>
      <c r="R147" s="14">
        <f t="shared" si="4"/>
        <v>120</v>
      </c>
      <c r="S147" s="14">
        <f t="shared" si="4"/>
        <v>115.33599999999998</v>
      </c>
    </row>
    <row r="148" spans="1:19">
      <c r="A148" s="9"/>
      <c r="B148" s="6"/>
      <c r="C148" s="17"/>
      <c r="D148" s="6">
        <v>47.2</v>
      </c>
      <c r="E148" s="6"/>
      <c r="F148" s="9"/>
      <c r="H148" s="9" t="s">
        <v>207</v>
      </c>
      <c r="I148" s="10">
        <v>40029</v>
      </c>
      <c r="J148" s="6" t="s">
        <v>280</v>
      </c>
      <c r="K148" s="6" t="s">
        <v>280</v>
      </c>
      <c r="L148" s="6">
        <v>784</v>
      </c>
      <c r="N148" s="51">
        <v>179</v>
      </c>
      <c r="O148" s="51">
        <v>169</v>
      </c>
      <c r="P148" s="14">
        <f t="shared" si="5"/>
        <v>38.932560000000002</v>
      </c>
      <c r="Q148" s="14">
        <f>(D148-20-7-7-7)*5.04</f>
        <v>31.248000000000015</v>
      </c>
      <c r="R148" s="14">
        <f t="shared" si="4"/>
        <v>140.06744</v>
      </c>
      <c r="S148" s="14">
        <f t="shared" si="4"/>
        <v>137.75199999999998</v>
      </c>
    </row>
    <row r="149" spans="1:19">
      <c r="A149" s="9"/>
      <c r="B149" s="6"/>
      <c r="C149" s="17"/>
      <c r="D149" s="6"/>
      <c r="E149" s="6"/>
      <c r="F149" s="9"/>
      <c r="H149" s="9"/>
      <c r="I149" s="9"/>
      <c r="J149" s="6"/>
      <c r="K149" s="6"/>
      <c r="L149" s="6"/>
      <c r="N149" s="51"/>
      <c r="O149" s="51"/>
      <c r="P149" s="6"/>
      <c r="Q149" s="6"/>
      <c r="R149" s="14">
        <f t="shared" si="4"/>
        <v>0</v>
      </c>
      <c r="S149" s="14">
        <f t="shared" si="4"/>
        <v>0</v>
      </c>
    </row>
    <row r="150" spans="1:19">
      <c r="A150" s="9"/>
      <c r="B150" s="6">
        <v>29</v>
      </c>
      <c r="C150" s="17" t="s">
        <v>208</v>
      </c>
      <c r="D150" s="6">
        <v>78</v>
      </c>
      <c r="E150" s="6">
        <v>3</v>
      </c>
      <c r="F150" s="9" t="s">
        <v>209</v>
      </c>
      <c r="H150" s="9" t="s">
        <v>12</v>
      </c>
      <c r="I150" s="10">
        <v>38649</v>
      </c>
      <c r="J150" s="6" t="s">
        <v>280</v>
      </c>
      <c r="K150" s="6" t="s">
        <v>280</v>
      </c>
      <c r="L150" s="6">
        <v>942</v>
      </c>
      <c r="N150" s="51">
        <v>215</v>
      </c>
      <c r="O150" s="51">
        <v>64</v>
      </c>
      <c r="P150" s="14">
        <f t="shared" si="5"/>
        <v>72.363780000000006</v>
      </c>
      <c r="Q150" s="14">
        <f>(D150-20-7-7-7)*5.04</f>
        <v>186.48</v>
      </c>
      <c r="R150" s="14">
        <f t="shared" si="4"/>
        <v>142.63621999999998</v>
      </c>
      <c r="S150" s="14">
        <v>0</v>
      </c>
    </row>
    <row r="151" spans="1:19">
      <c r="A151" s="9"/>
      <c r="B151" s="6"/>
      <c r="C151" s="17"/>
      <c r="D151" s="6"/>
      <c r="E151" s="6"/>
      <c r="F151" s="9" t="s">
        <v>210</v>
      </c>
      <c r="H151" s="9" t="s">
        <v>211</v>
      </c>
      <c r="I151" s="10">
        <v>41447</v>
      </c>
      <c r="J151" s="6"/>
      <c r="K151" s="6"/>
      <c r="L151" s="6"/>
      <c r="N151" s="51"/>
      <c r="O151" s="51"/>
      <c r="P151" s="6"/>
      <c r="Q151" s="6"/>
      <c r="R151" s="14">
        <f t="shared" si="4"/>
        <v>0</v>
      </c>
      <c r="S151" s="14">
        <f t="shared" si="4"/>
        <v>0</v>
      </c>
    </row>
    <row r="152" spans="1:19">
      <c r="A152" s="9"/>
      <c r="B152" s="6"/>
      <c r="C152" s="17"/>
      <c r="D152" s="6"/>
      <c r="E152" s="6"/>
      <c r="F152" s="9"/>
      <c r="H152" s="9" t="s">
        <v>213</v>
      </c>
      <c r="I152" s="10">
        <v>42270</v>
      </c>
      <c r="J152" s="6"/>
      <c r="K152" s="6"/>
      <c r="L152" s="6"/>
      <c r="N152" s="51"/>
      <c r="O152" s="51"/>
      <c r="P152" s="6"/>
      <c r="Q152" s="6"/>
      <c r="R152" s="14">
        <f t="shared" si="4"/>
        <v>0</v>
      </c>
      <c r="S152" s="14">
        <f t="shared" si="4"/>
        <v>0</v>
      </c>
    </row>
    <row r="153" spans="1:19">
      <c r="A153" s="9"/>
      <c r="B153" s="6"/>
      <c r="C153" s="17"/>
      <c r="D153" s="6"/>
      <c r="E153" s="6"/>
      <c r="F153" s="9"/>
      <c r="H153" s="9"/>
      <c r="I153" s="9"/>
      <c r="J153" s="6"/>
      <c r="K153" s="6"/>
      <c r="L153" s="6"/>
      <c r="N153" s="51"/>
      <c r="O153" s="51"/>
      <c r="P153" s="6"/>
      <c r="Q153" s="6"/>
      <c r="R153" s="14">
        <f t="shared" si="4"/>
        <v>0</v>
      </c>
      <c r="S153" s="14">
        <f t="shared" si="4"/>
        <v>0</v>
      </c>
    </row>
    <row r="154" spans="1:19" ht="63">
      <c r="A154" s="9"/>
      <c r="B154" s="6">
        <v>30</v>
      </c>
      <c r="C154" s="19" t="s">
        <v>214</v>
      </c>
      <c r="D154" s="6">
        <v>52.8</v>
      </c>
      <c r="E154" s="6">
        <v>3</v>
      </c>
      <c r="F154" s="9" t="s">
        <v>215</v>
      </c>
      <c r="H154" s="9" t="s">
        <v>217</v>
      </c>
      <c r="I154" s="10">
        <v>38662</v>
      </c>
      <c r="J154" s="35" t="s">
        <v>304</v>
      </c>
      <c r="K154" s="6" t="s">
        <v>280</v>
      </c>
      <c r="L154" s="6">
        <v>804</v>
      </c>
      <c r="N154" s="51">
        <v>184</v>
      </c>
      <c r="O154" s="51">
        <v>199</v>
      </c>
      <c r="P154" s="14">
        <f t="shared" si="5"/>
        <v>43.164360000000002</v>
      </c>
      <c r="Q154" s="14">
        <f>(D154-20-7-7-7)*5.04</f>
        <v>59.471999999999987</v>
      </c>
      <c r="R154" s="14">
        <f t="shared" si="4"/>
        <v>140.83564000000001</v>
      </c>
      <c r="S154" s="14">
        <f t="shared" si="4"/>
        <v>139.52800000000002</v>
      </c>
    </row>
    <row r="155" spans="1:19">
      <c r="A155" s="9"/>
      <c r="B155" s="6"/>
      <c r="C155" s="19"/>
      <c r="D155" s="6"/>
      <c r="E155" s="6"/>
      <c r="F155" s="9" t="s">
        <v>216</v>
      </c>
      <c r="H155" s="9" t="s">
        <v>218</v>
      </c>
      <c r="I155" s="10">
        <v>40036</v>
      </c>
      <c r="J155" s="6"/>
      <c r="K155" s="6"/>
      <c r="L155" s="6"/>
      <c r="N155" s="51"/>
      <c r="O155" s="51"/>
      <c r="P155" s="14"/>
      <c r="Q155" s="14"/>
      <c r="R155" s="14">
        <f t="shared" si="4"/>
        <v>0</v>
      </c>
      <c r="S155" s="14">
        <f t="shared" si="4"/>
        <v>0</v>
      </c>
    </row>
    <row r="156" spans="1:19">
      <c r="A156" s="9"/>
      <c r="B156" s="6"/>
      <c r="C156" s="17"/>
      <c r="D156" s="6"/>
      <c r="E156" s="6"/>
      <c r="F156" s="9"/>
      <c r="H156" s="9" t="s">
        <v>219</v>
      </c>
      <c r="I156" s="10">
        <v>40449</v>
      </c>
      <c r="J156" s="6"/>
      <c r="K156" s="6"/>
      <c r="L156" s="6"/>
      <c r="N156" s="51"/>
      <c r="O156" s="51"/>
      <c r="P156" s="6"/>
      <c r="Q156" s="6"/>
      <c r="R156" s="14">
        <f t="shared" si="4"/>
        <v>0</v>
      </c>
      <c r="S156" s="14">
        <f t="shared" si="4"/>
        <v>0</v>
      </c>
    </row>
    <row r="157" spans="1:19">
      <c r="A157" s="9"/>
      <c r="B157" s="6"/>
      <c r="C157" s="17"/>
      <c r="D157" s="6"/>
      <c r="E157" s="6"/>
      <c r="F157" s="9"/>
      <c r="H157" s="9"/>
      <c r="I157" s="9"/>
      <c r="J157" s="6"/>
      <c r="K157" s="6"/>
      <c r="L157" s="6"/>
      <c r="N157" s="51"/>
      <c r="O157" s="51"/>
      <c r="P157" s="6"/>
      <c r="Q157" s="6"/>
      <c r="R157" s="14">
        <f t="shared" si="4"/>
        <v>0</v>
      </c>
      <c r="S157" s="14">
        <f t="shared" si="4"/>
        <v>0</v>
      </c>
    </row>
    <row r="158" spans="1:19">
      <c r="A158" s="9"/>
      <c r="B158" s="6">
        <v>31</v>
      </c>
      <c r="C158" s="17" t="s">
        <v>220</v>
      </c>
      <c r="D158" s="6"/>
      <c r="E158" s="6">
        <v>3</v>
      </c>
      <c r="F158" s="9" t="s">
        <v>221</v>
      </c>
      <c r="H158" s="9" t="s">
        <v>223</v>
      </c>
      <c r="I158" s="10">
        <v>37928</v>
      </c>
      <c r="J158" s="6"/>
      <c r="K158" s="6"/>
      <c r="L158" s="6"/>
      <c r="N158" s="51"/>
      <c r="O158" s="51"/>
      <c r="P158" s="6"/>
      <c r="Q158" s="6"/>
      <c r="R158" s="14">
        <f t="shared" si="4"/>
        <v>0</v>
      </c>
      <c r="S158" s="14">
        <f t="shared" si="4"/>
        <v>0</v>
      </c>
    </row>
    <row r="159" spans="1:19">
      <c r="A159" s="9"/>
      <c r="B159" s="6"/>
      <c r="C159" s="17"/>
      <c r="D159" s="6">
        <v>49.5</v>
      </c>
      <c r="E159" s="6"/>
      <c r="F159" s="9" t="s">
        <v>222</v>
      </c>
      <c r="H159" s="9" t="s">
        <v>224</v>
      </c>
      <c r="I159" s="10">
        <v>39279</v>
      </c>
      <c r="J159" s="6" t="s">
        <v>280</v>
      </c>
      <c r="K159" s="6" t="s">
        <v>280</v>
      </c>
      <c r="L159" s="6">
        <v>1435</v>
      </c>
      <c r="N159" s="51">
        <v>328</v>
      </c>
      <c r="O159" s="51">
        <v>0</v>
      </c>
      <c r="P159" s="14">
        <f t="shared" si="5"/>
        <v>176.67765</v>
      </c>
      <c r="Q159" s="14">
        <f>(D159-20-5-5-5)*5.04</f>
        <v>73.08</v>
      </c>
      <c r="R159" s="14">
        <f t="shared" si="4"/>
        <v>151.32235</v>
      </c>
      <c r="S159" s="14">
        <v>0</v>
      </c>
    </row>
    <row r="160" spans="1:19">
      <c r="A160" s="9"/>
      <c r="B160" s="6"/>
      <c r="C160" s="17"/>
      <c r="D160" s="6"/>
      <c r="E160" s="6"/>
      <c r="F160" s="9"/>
      <c r="H160" s="9" t="s">
        <v>225</v>
      </c>
      <c r="I160" s="10">
        <v>41675</v>
      </c>
      <c r="J160" s="6"/>
      <c r="K160" s="6"/>
      <c r="L160" s="6"/>
      <c r="N160" s="51"/>
      <c r="O160" s="51"/>
      <c r="P160" s="14"/>
      <c r="Q160" s="14"/>
      <c r="R160" s="14">
        <f t="shared" si="4"/>
        <v>0</v>
      </c>
      <c r="S160" s="14">
        <f t="shared" si="4"/>
        <v>0</v>
      </c>
    </row>
    <row r="161" spans="1:21">
      <c r="A161" s="9"/>
      <c r="B161" s="6"/>
      <c r="C161" s="17"/>
      <c r="D161" s="6"/>
      <c r="E161" s="6"/>
      <c r="F161" s="9"/>
      <c r="H161" s="9"/>
      <c r="I161" s="9"/>
      <c r="J161" s="6"/>
      <c r="K161" s="6"/>
      <c r="L161" s="6"/>
      <c r="N161" s="51"/>
      <c r="O161" s="51"/>
      <c r="P161" s="6"/>
      <c r="Q161" s="6"/>
      <c r="R161" s="14">
        <f t="shared" si="4"/>
        <v>0</v>
      </c>
      <c r="S161" s="14">
        <f t="shared" si="4"/>
        <v>0</v>
      </c>
    </row>
    <row r="162" spans="1:21">
      <c r="A162" s="9"/>
      <c r="B162" s="6">
        <v>32</v>
      </c>
      <c r="C162" s="17" t="s">
        <v>226</v>
      </c>
      <c r="D162" s="6">
        <v>58.3</v>
      </c>
      <c r="E162" s="6">
        <v>3</v>
      </c>
      <c r="F162" s="9" t="s">
        <v>227</v>
      </c>
      <c r="H162" s="9" t="s">
        <v>228</v>
      </c>
      <c r="I162" s="10">
        <v>37301</v>
      </c>
      <c r="J162" s="6" t="s">
        <v>280</v>
      </c>
      <c r="K162" s="6" t="s">
        <v>280</v>
      </c>
      <c r="L162" s="6">
        <v>501</v>
      </c>
      <c r="N162" s="51">
        <v>34</v>
      </c>
      <c r="O162" s="51">
        <v>42</v>
      </c>
      <c r="P162" s="6">
        <v>0</v>
      </c>
      <c r="Q162" s="14">
        <f>(D162-20-7-7-7)*5.04</f>
        <v>87.191999999999993</v>
      </c>
      <c r="R162" s="14">
        <f t="shared" si="4"/>
        <v>34</v>
      </c>
      <c r="S162" s="14">
        <v>0</v>
      </c>
    </row>
    <row r="163" spans="1:21">
      <c r="A163" s="9"/>
      <c r="B163" s="6"/>
      <c r="C163" s="17"/>
      <c r="D163" s="6"/>
      <c r="E163" s="6"/>
      <c r="F163" s="9"/>
      <c r="H163" s="9" t="s">
        <v>229</v>
      </c>
      <c r="I163" s="10">
        <v>39331</v>
      </c>
      <c r="J163" s="6"/>
      <c r="K163" s="6"/>
      <c r="L163" s="6"/>
      <c r="N163" s="51"/>
      <c r="O163" s="51"/>
      <c r="P163" s="6"/>
      <c r="Q163" s="6"/>
      <c r="R163" s="14">
        <f t="shared" si="4"/>
        <v>0</v>
      </c>
      <c r="S163" s="14">
        <f t="shared" si="4"/>
        <v>0</v>
      </c>
    </row>
    <row r="164" spans="1:21">
      <c r="A164" s="9"/>
      <c r="B164" s="6"/>
      <c r="C164" s="17"/>
      <c r="D164" s="6"/>
      <c r="E164" s="6"/>
      <c r="F164" s="9"/>
      <c r="H164" s="9" t="s">
        <v>230</v>
      </c>
      <c r="I164" s="10">
        <v>42411</v>
      </c>
      <c r="J164" s="6"/>
      <c r="K164" s="6"/>
      <c r="L164" s="6"/>
      <c r="N164" s="51"/>
      <c r="O164" s="51"/>
      <c r="P164" s="6"/>
      <c r="Q164" s="6"/>
      <c r="R164" s="14">
        <f t="shared" si="4"/>
        <v>0</v>
      </c>
      <c r="S164" s="14">
        <f t="shared" si="4"/>
        <v>0</v>
      </c>
    </row>
    <row r="165" spans="1:21">
      <c r="A165" s="9"/>
      <c r="B165" s="6"/>
      <c r="C165" s="17"/>
      <c r="D165" s="6"/>
      <c r="E165" s="6"/>
      <c r="F165" s="9"/>
      <c r="H165" s="9"/>
      <c r="I165" s="9"/>
      <c r="J165" s="6"/>
      <c r="K165" s="6"/>
      <c r="L165" s="6"/>
      <c r="N165" s="51"/>
      <c r="O165" s="51"/>
      <c r="P165" s="6"/>
      <c r="Q165" s="6"/>
      <c r="R165" s="14">
        <f t="shared" si="4"/>
        <v>0</v>
      </c>
      <c r="S165" s="14">
        <f t="shared" si="4"/>
        <v>0</v>
      </c>
    </row>
    <row r="166" spans="1:21" s="49" customFormat="1">
      <c r="A166" s="43"/>
      <c r="B166" s="44">
        <v>33</v>
      </c>
      <c r="C166" s="42" t="s">
        <v>312</v>
      </c>
      <c r="D166" s="44">
        <v>50</v>
      </c>
      <c r="E166" s="44">
        <v>3</v>
      </c>
      <c r="F166" s="43" t="s">
        <v>231</v>
      </c>
      <c r="H166" s="43" t="s">
        <v>233</v>
      </c>
      <c r="I166" s="45">
        <v>38550</v>
      </c>
      <c r="J166" s="44" t="s">
        <v>313</v>
      </c>
      <c r="K166" s="44" t="s">
        <v>282</v>
      </c>
      <c r="L166" s="44">
        <v>524</v>
      </c>
      <c r="N166" s="46">
        <v>120</v>
      </c>
      <c r="O166" s="46">
        <v>180</v>
      </c>
      <c r="P166" s="47">
        <v>0</v>
      </c>
      <c r="Q166" s="47">
        <f>(50-20-5-5-5)*5.04</f>
        <v>75.599999999999994</v>
      </c>
      <c r="R166" s="47">
        <f>N166-P166</f>
        <v>120</v>
      </c>
      <c r="S166" s="47">
        <f>O166-Q166</f>
        <v>104.4</v>
      </c>
      <c r="T166" s="48"/>
      <c r="U166" s="48"/>
    </row>
    <row r="167" spans="1:21">
      <c r="A167" s="9"/>
      <c r="B167" s="6"/>
      <c r="C167" s="17"/>
      <c r="D167" s="6"/>
      <c r="E167" s="6"/>
      <c r="F167" s="9" t="s">
        <v>232</v>
      </c>
      <c r="H167" s="9" t="s">
        <v>234</v>
      </c>
      <c r="I167" s="10">
        <v>39766</v>
      </c>
      <c r="J167" s="6"/>
      <c r="K167" s="6"/>
      <c r="L167" s="6"/>
      <c r="N167" s="51"/>
      <c r="O167" s="51"/>
      <c r="P167" s="6"/>
      <c r="Q167" s="6"/>
      <c r="R167" s="14">
        <f t="shared" si="4"/>
        <v>0</v>
      </c>
      <c r="S167" s="14">
        <f t="shared" si="4"/>
        <v>0</v>
      </c>
    </row>
    <row r="168" spans="1:21">
      <c r="A168" s="9"/>
      <c r="B168" s="6"/>
      <c r="C168" s="17"/>
      <c r="D168" s="6"/>
      <c r="E168" s="6"/>
      <c r="F168" s="9"/>
      <c r="H168" s="9" t="s">
        <v>235</v>
      </c>
      <c r="I168" s="10">
        <v>40196</v>
      </c>
      <c r="J168" s="6"/>
      <c r="K168" s="6"/>
      <c r="L168" s="6"/>
      <c r="N168" s="51"/>
      <c r="O168" s="51"/>
      <c r="P168" s="6"/>
      <c r="Q168" s="6"/>
      <c r="R168" s="14">
        <f t="shared" si="4"/>
        <v>0</v>
      </c>
      <c r="S168" s="14">
        <f t="shared" si="4"/>
        <v>0</v>
      </c>
    </row>
    <row r="169" spans="1:21">
      <c r="A169" s="9"/>
      <c r="B169" s="6"/>
      <c r="C169" s="17"/>
      <c r="D169" s="6"/>
      <c r="E169" s="6"/>
      <c r="F169" s="9"/>
      <c r="H169" s="9"/>
      <c r="I169" s="9"/>
      <c r="J169" s="6"/>
      <c r="K169" s="6"/>
      <c r="L169" s="6"/>
      <c r="N169" s="51"/>
      <c r="O169" s="51"/>
      <c r="P169" s="6"/>
      <c r="Q169" s="6"/>
      <c r="R169" s="14">
        <f t="shared" si="4"/>
        <v>0</v>
      </c>
      <c r="S169" s="14">
        <f t="shared" si="4"/>
        <v>0</v>
      </c>
    </row>
    <row r="170" spans="1:21">
      <c r="A170" s="9"/>
      <c r="B170" s="6">
        <v>34</v>
      </c>
      <c r="C170" s="17" t="s">
        <v>236</v>
      </c>
      <c r="D170" s="6"/>
      <c r="E170" s="6">
        <v>3</v>
      </c>
      <c r="F170" s="9" t="s">
        <v>237</v>
      </c>
      <c r="H170" s="9" t="s">
        <v>239</v>
      </c>
      <c r="I170" s="10">
        <v>40306</v>
      </c>
      <c r="J170" s="6"/>
      <c r="K170" s="6"/>
      <c r="L170" s="6"/>
      <c r="N170" s="51"/>
      <c r="O170" s="51"/>
      <c r="P170" s="6"/>
      <c r="Q170" s="6"/>
      <c r="R170" s="14">
        <f t="shared" si="4"/>
        <v>0</v>
      </c>
      <c r="S170" s="14">
        <f t="shared" si="4"/>
        <v>0</v>
      </c>
    </row>
    <row r="171" spans="1:21">
      <c r="A171" s="9"/>
      <c r="B171" s="6"/>
      <c r="C171" s="17"/>
      <c r="D171" s="6">
        <v>35.4</v>
      </c>
      <c r="E171" s="6"/>
      <c r="F171" s="9" t="s">
        <v>238</v>
      </c>
      <c r="H171" s="9" t="s">
        <v>240</v>
      </c>
      <c r="I171" s="10">
        <v>41451</v>
      </c>
      <c r="J171" s="6" t="s">
        <v>280</v>
      </c>
      <c r="K171" s="6" t="s">
        <v>280</v>
      </c>
      <c r="L171" s="6">
        <v>596</v>
      </c>
      <c r="N171" s="51">
        <v>45</v>
      </c>
      <c r="O171" s="51">
        <v>31</v>
      </c>
      <c r="P171" s="6">
        <v>0</v>
      </c>
      <c r="Q171" s="6">
        <v>0</v>
      </c>
      <c r="R171" s="14">
        <f t="shared" si="4"/>
        <v>45</v>
      </c>
      <c r="S171" s="14">
        <v>0</v>
      </c>
    </row>
    <row r="172" spans="1:21">
      <c r="A172" s="9"/>
      <c r="B172" s="6"/>
      <c r="C172" s="17"/>
      <c r="D172" s="6"/>
      <c r="E172" s="6"/>
      <c r="F172" s="9"/>
      <c r="H172" s="9" t="s">
        <v>241</v>
      </c>
      <c r="I172" s="10">
        <v>42765</v>
      </c>
      <c r="J172" s="6"/>
      <c r="K172" s="6"/>
      <c r="L172" s="6"/>
      <c r="N172" s="51"/>
      <c r="O172" s="51"/>
      <c r="P172" s="6"/>
      <c r="Q172" s="6"/>
      <c r="R172" s="14">
        <f t="shared" si="4"/>
        <v>0</v>
      </c>
      <c r="S172" s="14">
        <f t="shared" si="4"/>
        <v>0</v>
      </c>
    </row>
    <row r="173" spans="1:21">
      <c r="A173" s="9"/>
      <c r="B173" s="6"/>
      <c r="C173" s="17"/>
      <c r="D173" s="6"/>
      <c r="E173" s="6"/>
      <c r="F173" s="9"/>
      <c r="H173" s="9"/>
      <c r="I173" s="9" t="s">
        <v>212</v>
      </c>
      <c r="J173" s="6"/>
      <c r="K173" s="6"/>
      <c r="L173" s="6"/>
      <c r="N173" s="51"/>
      <c r="O173" s="51"/>
      <c r="P173" s="6"/>
      <c r="Q173" s="6"/>
      <c r="R173" s="14">
        <f t="shared" si="4"/>
        <v>0</v>
      </c>
      <c r="S173" s="14">
        <f t="shared" si="4"/>
        <v>0</v>
      </c>
    </row>
    <row r="174" spans="1:21" s="41" customFormat="1" ht="63">
      <c r="A174" s="34"/>
      <c r="B174" s="37">
        <v>35</v>
      </c>
      <c r="C174" s="36" t="s">
        <v>306</v>
      </c>
      <c r="D174" s="37">
        <v>64.900000000000006</v>
      </c>
      <c r="E174" s="37">
        <v>3</v>
      </c>
      <c r="F174" s="34" t="s">
        <v>242</v>
      </c>
      <c r="H174" s="34" t="s">
        <v>244</v>
      </c>
      <c r="I174" s="38">
        <v>40418</v>
      </c>
      <c r="J174" s="35" t="s">
        <v>305</v>
      </c>
      <c r="K174" s="37" t="s">
        <v>280</v>
      </c>
      <c r="L174" s="37">
        <v>652</v>
      </c>
      <c r="N174" s="37">
        <v>12</v>
      </c>
      <c r="O174" s="37">
        <v>0</v>
      </c>
      <c r="P174" s="39">
        <f t="shared" si="5"/>
        <v>11.00268</v>
      </c>
      <c r="Q174" s="39">
        <f>(D174-20-7-7-7)*5.04</f>
        <v>120.45600000000003</v>
      </c>
      <c r="R174" s="39">
        <f t="shared" si="4"/>
        <v>0.99732000000000021</v>
      </c>
      <c r="S174" s="39">
        <v>0</v>
      </c>
      <c r="T174" s="40"/>
      <c r="U174" s="40"/>
    </row>
    <row r="175" spans="1:21">
      <c r="A175" s="9"/>
      <c r="B175" s="6"/>
      <c r="C175" s="17"/>
      <c r="D175" s="6"/>
      <c r="E175" s="6"/>
      <c r="F175" s="9" t="s">
        <v>243</v>
      </c>
      <c r="H175" s="9" t="s">
        <v>245</v>
      </c>
      <c r="I175" s="10">
        <v>42922</v>
      </c>
      <c r="J175" s="6"/>
      <c r="K175" s="6"/>
      <c r="L175" s="6"/>
      <c r="N175" s="51"/>
      <c r="O175" s="51"/>
      <c r="P175" s="6"/>
      <c r="Q175" s="6"/>
      <c r="R175" s="14">
        <f t="shared" si="4"/>
        <v>0</v>
      </c>
      <c r="S175" s="14">
        <f t="shared" si="4"/>
        <v>0</v>
      </c>
    </row>
    <row r="176" spans="1:21">
      <c r="A176" s="9"/>
      <c r="B176" s="6"/>
      <c r="C176" s="17"/>
      <c r="D176" s="6"/>
      <c r="E176" s="6"/>
      <c r="F176" s="9"/>
      <c r="H176" s="9" t="s">
        <v>246</v>
      </c>
      <c r="I176" s="10">
        <v>42542</v>
      </c>
      <c r="J176" s="6"/>
      <c r="K176" s="6"/>
      <c r="L176" s="6"/>
      <c r="N176" s="51"/>
      <c r="O176" s="51"/>
      <c r="P176" s="6"/>
      <c r="Q176" s="6"/>
      <c r="R176" s="14">
        <f t="shared" si="4"/>
        <v>0</v>
      </c>
      <c r="S176" s="14">
        <f t="shared" si="4"/>
        <v>0</v>
      </c>
    </row>
    <row r="177" spans="1:21">
      <c r="A177" s="9"/>
      <c r="B177" s="6"/>
      <c r="C177" s="17"/>
      <c r="D177" s="6"/>
      <c r="E177" s="6"/>
      <c r="F177" s="9"/>
      <c r="H177" s="9"/>
      <c r="I177" s="9"/>
      <c r="J177" s="6"/>
      <c r="K177" s="6"/>
      <c r="L177" s="6"/>
      <c r="N177" s="51"/>
      <c r="O177" s="51"/>
      <c r="P177" s="6"/>
      <c r="Q177" s="6"/>
      <c r="R177" s="14">
        <f t="shared" si="4"/>
        <v>0</v>
      </c>
      <c r="S177" s="14">
        <f t="shared" si="4"/>
        <v>0</v>
      </c>
    </row>
    <row r="178" spans="1:21">
      <c r="A178" s="9"/>
      <c r="B178" s="6">
        <v>36</v>
      </c>
      <c r="C178" s="17" t="s">
        <v>247</v>
      </c>
      <c r="D178" s="6"/>
      <c r="E178" s="6">
        <v>3</v>
      </c>
      <c r="F178" s="9" t="s">
        <v>242</v>
      </c>
      <c r="H178" s="9" t="s">
        <v>249</v>
      </c>
      <c r="I178" s="10">
        <v>39148</v>
      </c>
      <c r="J178" s="6"/>
      <c r="K178" s="6"/>
      <c r="L178" s="6"/>
      <c r="N178" s="51"/>
      <c r="O178" s="51"/>
      <c r="P178" s="6"/>
      <c r="Q178" s="6"/>
      <c r="R178" s="14">
        <f t="shared" si="4"/>
        <v>0</v>
      </c>
      <c r="S178" s="14">
        <f t="shared" si="4"/>
        <v>0</v>
      </c>
    </row>
    <row r="179" spans="1:21" s="33" customFormat="1">
      <c r="A179" s="27"/>
      <c r="B179" s="28"/>
      <c r="C179" s="26"/>
      <c r="D179" s="28">
        <v>60</v>
      </c>
      <c r="E179" s="28"/>
      <c r="F179" s="27" t="s">
        <v>248</v>
      </c>
      <c r="H179" s="27" t="s">
        <v>250</v>
      </c>
      <c r="I179" s="29">
        <v>40924</v>
      </c>
      <c r="J179" s="28" t="s">
        <v>282</v>
      </c>
      <c r="K179" s="28" t="s">
        <v>282</v>
      </c>
      <c r="L179" s="28">
        <v>637</v>
      </c>
      <c r="N179" s="30"/>
      <c r="O179" s="30"/>
      <c r="P179" s="28">
        <v>0</v>
      </c>
      <c r="Q179" s="28">
        <v>0</v>
      </c>
      <c r="R179" s="31">
        <f t="shared" si="4"/>
        <v>0</v>
      </c>
      <c r="S179" s="31">
        <f t="shared" si="4"/>
        <v>0</v>
      </c>
      <c r="T179" s="32"/>
      <c r="U179" s="32"/>
    </row>
    <row r="180" spans="1:21">
      <c r="A180" s="9"/>
      <c r="B180" s="6"/>
      <c r="C180" s="17"/>
      <c r="D180" s="6"/>
      <c r="E180" s="6"/>
      <c r="F180" s="9"/>
      <c r="H180" s="9" t="s">
        <v>251</v>
      </c>
      <c r="I180" s="10">
        <v>42907</v>
      </c>
      <c r="J180" s="6"/>
      <c r="K180" s="6"/>
      <c r="L180" s="6"/>
      <c r="N180" s="51"/>
      <c r="O180" s="51"/>
      <c r="P180" s="6"/>
      <c r="Q180" s="6"/>
      <c r="R180" s="14">
        <f t="shared" si="4"/>
        <v>0</v>
      </c>
      <c r="S180" s="14">
        <f t="shared" si="4"/>
        <v>0</v>
      </c>
    </row>
    <row r="181" spans="1:21">
      <c r="A181" s="9"/>
      <c r="B181" s="6"/>
      <c r="C181" s="17"/>
      <c r="D181" s="6"/>
      <c r="E181" s="6"/>
      <c r="F181" s="9"/>
      <c r="H181" s="9"/>
      <c r="I181" s="9"/>
      <c r="J181" s="6"/>
      <c r="K181" s="6"/>
      <c r="L181" s="6"/>
      <c r="N181" s="51"/>
      <c r="O181" s="51"/>
      <c r="P181" s="6"/>
      <c r="Q181" s="6"/>
      <c r="R181" s="14">
        <f t="shared" si="4"/>
        <v>0</v>
      </c>
      <c r="S181" s="14">
        <f t="shared" si="4"/>
        <v>0</v>
      </c>
    </row>
    <row r="182" spans="1:21">
      <c r="A182" s="9"/>
      <c r="B182" s="6">
        <v>37</v>
      </c>
      <c r="C182" s="17" t="s">
        <v>252</v>
      </c>
      <c r="D182" s="6"/>
      <c r="E182" s="6">
        <v>3</v>
      </c>
      <c r="F182" s="9" t="s">
        <v>253</v>
      </c>
      <c r="H182" s="9" t="s">
        <v>255</v>
      </c>
      <c r="I182" s="10">
        <v>39346</v>
      </c>
      <c r="J182" s="6"/>
      <c r="K182" s="6"/>
      <c r="L182" s="6"/>
      <c r="N182" s="51"/>
      <c r="O182" s="51"/>
      <c r="P182" s="6"/>
      <c r="Q182" s="6"/>
      <c r="R182" s="14">
        <f t="shared" si="4"/>
        <v>0</v>
      </c>
      <c r="S182" s="14">
        <f t="shared" si="4"/>
        <v>0</v>
      </c>
    </row>
    <row r="183" spans="1:21">
      <c r="A183" s="9"/>
      <c r="B183" s="6"/>
      <c r="C183" s="17"/>
      <c r="D183" s="6">
        <v>48</v>
      </c>
      <c r="E183" s="6"/>
      <c r="F183" s="9" t="s">
        <v>254</v>
      </c>
      <c r="H183" s="9" t="s">
        <v>256</v>
      </c>
      <c r="I183" s="10">
        <v>41908</v>
      </c>
      <c r="J183" s="6" t="s">
        <v>280</v>
      </c>
      <c r="K183" s="6" t="s">
        <v>280</v>
      </c>
      <c r="L183" s="6">
        <v>499</v>
      </c>
      <c r="N183" s="51">
        <v>28</v>
      </c>
      <c r="O183" s="51">
        <v>8</v>
      </c>
      <c r="P183" s="6">
        <v>0</v>
      </c>
      <c r="Q183" s="14">
        <f>(D183-20-7-7-7)*5.04</f>
        <v>35.28</v>
      </c>
      <c r="R183" s="14">
        <f t="shared" si="4"/>
        <v>28</v>
      </c>
      <c r="S183" s="14">
        <v>0</v>
      </c>
    </row>
    <row r="184" spans="1:21">
      <c r="A184" s="9"/>
      <c r="B184" s="6"/>
      <c r="C184" s="17"/>
      <c r="D184" s="6"/>
      <c r="E184" s="6"/>
      <c r="F184" s="9"/>
      <c r="H184" s="9" t="s">
        <v>257</v>
      </c>
      <c r="I184" s="10">
        <v>42816</v>
      </c>
      <c r="J184" s="6"/>
      <c r="K184" s="6"/>
      <c r="L184" s="6"/>
      <c r="N184" s="51"/>
      <c r="O184" s="51"/>
      <c r="P184" s="6"/>
      <c r="Q184" s="6"/>
      <c r="R184" s="14">
        <f t="shared" si="4"/>
        <v>0</v>
      </c>
      <c r="S184" s="14">
        <f t="shared" si="4"/>
        <v>0</v>
      </c>
    </row>
    <row r="185" spans="1:21">
      <c r="A185" s="9"/>
      <c r="B185" s="6"/>
      <c r="C185" s="17"/>
      <c r="D185" s="6"/>
      <c r="E185" s="6"/>
      <c r="F185" s="9"/>
      <c r="H185" s="9"/>
      <c r="I185" s="9"/>
      <c r="J185" s="6"/>
      <c r="K185" s="6"/>
      <c r="L185" s="6"/>
      <c r="N185" s="51"/>
      <c r="O185" s="51"/>
      <c r="P185" s="6"/>
      <c r="Q185" s="6"/>
      <c r="R185" s="14">
        <f t="shared" si="4"/>
        <v>0</v>
      </c>
      <c r="S185" s="14">
        <f t="shared" si="4"/>
        <v>0</v>
      </c>
    </row>
    <row r="186" spans="1:21">
      <c r="A186" s="9"/>
      <c r="B186" s="6">
        <v>38</v>
      </c>
      <c r="C186" s="17" t="s">
        <v>284</v>
      </c>
      <c r="D186" s="6"/>
      <c r="E186" s="6">
        <v>3</v>
      </c>
      <c r="F186" s="9" t="s">
        <v>258</v>
      </c>
      <c r="H186" s="9" t="s">
        <v>260</v>
      </c>
      <c r="I186" s="10">
        <v>40522</v>
      </c>
      <c r="J186" s="6"/>
      <c r="K186" s="6"/>
      <c r="L186" s="6"/>
      <c r="N186" s="51"/>
      <c r="O186" s="51"/>
      <c r="P186" s="6"/>
      <c r="Q186" s="6"/>
      <c r="R186" s="14">
        <f t="shared" si="4"/>
        <v>0</v>
      </c>
      <c r="S186" s="14">
        <f t="shared" si="4"/>
        <v>0</v>
      </c>
    </row>
    <row r="187" spans="1:21">
      <c r="A187" s="9"/>
      <c r="B187" s="6"/>
      <c r="C187" s="17"/>
      <c r="D187" s="6">
        <v>45.6</v>
      </c>
      <c r="E187" s="6"/>
      <c r="F187" s="9" t="s">
        <v>259</v>
      </c>
      <c r="H187" s="9" t="s">
        <v>261</v>
      </c>
      <c r="I187" s="10">
        <v>41197</v>
      </c>
      <c r="J187" s="6" t="s">
        <v>280</v>
      </c>
      <c r="K187" s="6" t="s">
        <v>280</v>
      </c>
      <c r="L187" s="6">
        <v>735</v>
      </c>
      <c r="N187" s="51">
        <v>56</v>
      </c>
      <c r="O187" s="51">
        <v>48</v>
      </c>
      <c r="P187" s="14">
        <f t="shared" si="5"/>
        <v>28.564649999999997</v>
      </c>
      <c r="Q187" s="14">
        <f>(D187-20-7-7-7)*5.04</f>
        <v>23.184000000000008</v>
      </c>
      <c r="R187" s="14">
        <f t="shared" si="4"/>
        <v>27.435350000000003</v>
      </c>
      <c r="S187" s="14">
        <v>0</v>
      </c>
    </row>
    <row r="188" spans="1:21">
      <c r="A188" s="9"/>
      <c r="B188" s="6"/>
      <c r="C188" s="17"/>
      <c r="D188" s="6"/>
      <c r="E188" s="6"/>
      <c r="F188" s="9"/>
      <c r="H188" s="9" t="s">
        <v>262</v>
      </c>
      <c r="I188" s="10">
        <v>41662</v>
      </c>
      <c r="J188" s="6"/>
      <c r="K188" s="6"/>
      <c r="L188" s="6"/>
      <c r="N188" s="51"/>
      <c r="O188" s="51"/>
      <c r="P188" s="14"/>
      <c r="Q188" s="14"/>
      <c r="R188" s="14">
        <f t="shared" si="4"/>
        <v>0</v>
      </c>
      <c r="S188" s="14">
        <f t="shared" si="4"/>
        <v>0</v>
      </c>
    </row>
    <row r="189" spans="1:21">
      <c r="A189" s="9"/>
      <c r="B189" s="6"/>
      <c r="C189" s="17"/>
      <c r="D189" s="6"/>
      <c r="E189" s="6"/>
      <c r="F189" s="9"/>
      <c r="H189" s="9"/>
      <c r="I189" s="9"/>
      <c r="J189" s="6"/>
      <c r="K189" s="6"/>
      <c r="L189" s="6"/>
      <c r="N189" s="51"/>
      <c r="O189" s="51"/>
      <c r="P189" s="6"/>
      <c r="Q189" s="6"/>
      <c r="R189" s="14">
        <f t="shared" si="4"/>
        <v>0</v>
      </c>
      <c r="S189" s="14">
        <f t="shared" si="4"/>
        <v>0</v>
      </c>
    </row>
    <row r="190" spans="1:21">
      <c r="A190" s="9"/>
      <c r="B190" s="6">
        <v>39</v>
      </c>
      <c r="C190" s="17" t="s">
        <v>263</v>
      </c>
      <c r="D190" s="6"/>
      <c r="E190" s="6">
        <v>3</v>
      </c>
      <c r="F190" s="9" t="s">
        <v>264</v>
      </c>
      <c r="H190" s="9" t="s">
        <v>266</v>
      </c>
      <c r="I190" s="10">
        <v>41261</v>
      </c>
      <c r="J190" s="6" t="s">
        <v>282</v>
      </c>
      <c r="K190" s="6" t="s">
        <v>282</v>
      </c>
      <c r="L190" s="6"/>
      <c r="N190" s="51"/>
      <c r="O190" s="51"/>
      <c r="P190" s="6"/>
      <c r="Q190" s="6"/>
      <c r="R190" s="14">
        <f t="shared" si="4"/>
        <v>0</v>
      </c>
      <c r="S190" s="14">
        <f t="shared" si="4"/>
        <v>0</v>
      </c>
    </row>
    <row r="191" spans="1:21">
      <c r="A191" s="9"/>
      <c r="B191" s="6"/>
      <c r="C191" s="17"/>
      <c r="D191" s="6"/>
      <c r="E191" s="6"/>
      <c r="F191" s="9" t="s">
        <v>265</v>
      </c>
      <c r="H191" s="9" t="s">
        <v>267</v>
      </c>
      <c r="I191" s="10">
        <v>41675</v>
      </c>
      <c r="J191" s="6"/>
      <c r="K191" s="6"/>
      <c r="L191" s="6"/>
      <c r="N191" s="51"/>
      <c r="O191" s="51"/>
      <c r="P191" s="6"/>
      <c r="Q191" s="6"/>
      <c r="R191" s="14">
        <f t="shared" si="4"/>
        <v>0</v>
      </c>
      <c r="S191" s="14">
        <f t="shared" si="4"/>
        <v>0</v>
      </c>
    </row>
    <row r="192" spans="1:21">
      <c r="A192" s="9"/>
      <c r="B192" s="6"/>
      <c r="C192" s="17"/>
      <c r="D192" s="6"/>
      <c r="E192" s="6"/>
      <c r="F192" s="9"/>
      <c r="H192" s="9" t="s">
        <v>268</v>
      </c>
      <c r="I192" s="10">
        <v>43324</v>
      </c>
      <c r="J192" s="6"/>
      <c r="K192" s="6"/>
      <c r="L192" s="6"/>
      <c r="N192" s="51"/>
      <c r="O192" s="51"/>
      <c r="P192" s="6"/>
      <c r="Q192" s="6"/>
      <c r="R192" s="14">
        <f t="shared" si="4"/>
        <v>0</v>
      </c>
      <c r="S192" s="14">
        <f t="shared" si="4"/>
        <v>0</v>
      </c>
    </row>
    <row r="193" spans="1:19">
      <c r="A193" s="9"/>
      <c r="B193" s="6"/>
      <c r="C193" s="17"/>
      <c r="D193" s="6"/>
      <c r="E193" s="6"/>
      <c r="F193" s="9"/>
      <c r="H193" s="9"/>
      <c r="I193" s="9"/>
      <c r="J193" s="6"/>
      <c r="K193" s="6"/>
      <c r="L193" s="6"/>
      <c r="N193" s="51"/>
      <c r="O193" s="51"/>
      <c r="P193" s="6"/>
      <c r="Q193" s="6"/>
      <c r="R193" s="14">
        <f t="shared" si="4"/>
        <v>0</v>
      </c>
      <c r="S193" s="14">
        <f t="shared" si="4"/>
        <v>0</v>
      </c>
    </row>
    <row r="194" spans="1:19" ht="31.5">
      <c r="A194" s="9"/>
      <c r="B194" s="6">
        <v>40</v>
      </c>
      <c r="C194" s="19" t="s">
        <v>269</v>
      </c>
      <c r="D194" s="6">
        <v>47.7</v>
      </c>
      <c r="E194" s="6">
        <v>3</v>
      </c>
      <c r="F194" s="9" t="s">
        <v>270</v>
      </c>
      <c r="H194" s="9" t="s">
        <v>272</v>
      </c>
      <c r="I194" s="10">
        <v>37580</v>
      </c>
      <c r="J194" s="6" t="s">
        <v>280</v>
      </c>
      <c r="K194" s="6" t="s">
        <v>280</v>
      </c>
      <c r="L194" s="6">
        <v>816</v>
      </c>
      <c r="N194" s="51">
        <v>186</v>
      </c>
      <c r="O194" s="51">
        <v>168</v>
      </c>
      <c r="P194" s="14">
        <f t="shared" si="5"/>
        <v>45.703440000000001</v>
      </c>
      <c r="Q194" s="14">
        <f>(D194-20-7-7-7)*5.04</f>
        <v>33.768000000000015</v>
      </c>
      <c r="R194" s="14">
        <f t="shared" si="4"/>
        <v>140.29656</v>
      </c>
      <c r="S194" s="14">
        <f t="shared" si="4"/>
        <v>134.23199999999997</v>
      </c>
    </row>
    <row r="195" spans="1:19" ht="31.5">
      <c r="A195" s="9"/>
      <c r="B195" s="6">
        <v>41</v>
      </c>
      <c r="C195" s="19" t="s">
        <v>307</v>
      </c>
      <c r="D195" s="6">
        <v>47.7</v>
      </c>
      <c r="E195" s="6"/>
      <c r="F195" s="9" t="s">
        <v>271</v>
      </c>
      <c r="H195" s="9" t="s">
        <v>273</v>
      </c>
      <c r="I195" s="10">
        <v>38884</v>
      </c>
      <c r="J195" s="6" t="s">
        <v>280</v>
      </c>
      <c r="K195" s="6" t="s">
        <v>280</v>
      </c>
      <c r="L195" s="6">
        <v>646</v>
      </c>
      <c r="N195" s="51">
        <v>147</v>
      </c>
      <c r="O195" s="51">
        <v>161</v>
      </c>
      <c r="P195" s="14">
        <f t="shared" si="5"/>
        <v>9.7331400000000006</v>
      </c>
      <c r="Q195" s="14">
        <f>(D195-20-7-7-7)*5.04</f>
        <v>33.768000000000015</v>
      </c>
      <c r="R195" s="14">
        <f t="shared" si="4"/>
        <v>137.26686000000001</v>
      </c>
      <c r="S195" s="14">
        <f t="shared" si="4"/>
        <v>127.23199999999999</v>
      </c>
    </row>
    <row r="196" spans="1:19">
      <c r="A196" s="9"/>
      <c r="B196" s="6"/>
      <c r="C196" s="17"/>
      <c r="D196" s="6"/>
      <c r="E196" s="6"/>
      <c r="F196" s="9"/>
      <c r="H196" s="9" t="s">
        <v>274</v>
      </c>
      <c r="I196" s="10">
        <v>41072</v>
      </c>
      <c r="J196" s="6"/>
      <c r="K196" s="6"/>
      <c r="L196" s="6"/>
      <c r="N196" s="51"/>
      <c r="O196" s="51"/>
      <c r="P196" s="6"/>
      <c r="Q196" s="6"/>
      <c r="R196" s="14">
        <f t="shared" si="4"/>
        <v>0</v>
      </c>
      <c r="S196" s="14">
        <f t="shared" si="4"/>
        <v>0</v>
      </c>
    </row>
    <row r="197" spans="1:19">
      <c r="A197" s="9"/>
      <c r="B197" s="6"/>
      <c r="C197" s="17"/>
      <c r="D197" s="6"/>
      <c r="E197" s="6"/>
      <c r="F197" s="9"/>
      <c r="H197" s="9"/>
      <c r="I197" s="9"/>
      <c r="J197" s="6"/>
      <c r="K197" s="6"/>
      <c r="L197" s="6"/>
      <c r="N197" s="51"/>
      <c r="O197" s="51"/>
      <c r="P197" s="6"/>
      <c r="Q197" s="6"/>
      <c r="R197" s="14">
        <f t="shared" si="4"/>
        <v>0</v>
      </c>
      <c r="S197" s="14">
        <f t="shared" si="4"/>
        <v>0</v>
      </c>
    </row>
    <row r="198" spans="1:19">
      <c r="A198" s="9"/>
      <c r="B198" s="6">
        <v>42</v>
      </c>
      <c r="C198" s="17" t="s">
        <v>309</v>
      </c>
      <c r="D198" s="6"/>
      <c r="E198" s="6">
        <v>3</v>
      </c>
      <c r="F198" s="9" t="s">
        <v>275</v>
      </c>
      <c r="H198" s="9" t="s">
        <v>276</v>
      </c>
      <c r="I198" s="10">
        <v>39762</v>
      </c>
      <c r="J198" s="6"/>
      <c r="K198" s="6"/>
      <c r="L198" s="6"/>
      <c r="N198" s="51"/>
      <c r="O198" s="51"/>
      <c r="P198" s="6"/>
      <c r="Q198" s="6"/>
      <c r="R198" s="14">
        <f t="shared" si="4"/>
        <v>0</v>
      </c>
      <c r="S198" s="14">
        <f t="shared" si="4"/>
        <v>0</v>
      </c>
    </row>
    <row r="199" spans="1:19">
      <c r="A199" s="9"/>
      <c r="B199" s="6"/>
      <c r="C199" s="17"/>
      <c r="D199" s="6">
        <v>29.7</v>
      </c>
      <c r="E199" s="6"/>
      <c r="F199" s="9" t="s">
        <v>308</v>
      </c>
      <c r="H199" s="9" t="s">
        <v>277</v>
      </c>
      <c r="I199" s="10">
        <v>40920</v>
      </c>
      <c r="J199" s="6" t="s">
        <v>280</v>
      </c>
      <c r="K199" s="6" t="s">
        <v>280</v>
      </c>
      <c r="L199" s="6">
        <v>1141</v>
      </c>
      <c r="N199" s="51">
        <v>260</v>
      </c>
      <c r="O199" s="51">
        <v>0</v>
      </c>
      <c r="P199" s="14">
        <f t="shared" si="5"/>
        <v>114.47019000000002</v>
      </c>
      <c r="Q199" s="14">
        <v>0</v>
      </c>
      <c r="R199" s="14">
        <f t="shared" si="4"/>
        <v>145.52981</v>
      </c>
      <c r="S199" s="14">
        <v>0</v>
      </c>
    </row>
    <row r="200" spans="1:19">
      <c r="A200" s="9"/>
      <c r="B200" s="6"/>
      <c r="C200" s="17"/>
      <c r="D200" s="6"/>
      <c r="E200" s="6"/>
      <c r="F200" s="9"/>
      <c r="H200" s="9" t="s">
        <v>278</v>
      </c>
      <c r="I200" s="10">
        <v>43112</v>
      </c>
      <c r="J200" s="6"/>
      <c r="K200" s="6"/>
      <c r="L200" s="6"/>
      <c r="N200" s="51"/>
      <c r="O200" s="51"/>
      <c r="P200" s="6"/>
      <c r="Q200" s="6">
        <v>0</v>
      </c>
      <c r="R200" s="14">
        <f t="shared" si="4"/>
        <v>0</v>
      </c>
      <c r="S200" s="14">
        <f t="shared" si="4"/>
        <v>0</v>
      </c>
    </row>
    <row r="201" spans="1:19">
      <c r="A201" s="9"/>
      <c r="B201" s="23">
        <v>42</v>
      </c>
      <c r="C201" s="20"/>
      <c r="D201" s="23">
        <f>SUM(D8:D200)</f>
        <v>2401.7999999999993</v>
      </c>
      <c r="E201" s="9"/>
      <c r="F201" s="9"/>
      <c r="H201" s="9"/>
      <c r="I201" s="9"/>
      <c r="J201" s="6"/>
      <c r="K201" s="23" t="s">
        <v>311</v>
      </c>
      <c r="L201" s="23">
        <f>SUM(L8:L200)</f>
        <v>35527.770000000004</v>
      </c>
      <c r="N201" s="23">
        <f t="shared" ref="N201:Q201" si="6">SUM(N8:N200)</f>
        <v>5083</v>
      </c>
      <c r="O201" s="23">
        <f t="shared" si="6"/>
        <v>5144</v>
      </c>
      <c r="P201" s="23">
        <f t="shared" si="6"/>
        <v>2000.37186</v>
      </c>
      <c r="Q201" s="23">
        <f t="shared" si="6"/>
        <v>2477.6640000000007</v>
      </c>
      <c r="R201" s="50">
        <f>N201-P201</f>
        <v>3082.6281399999998</v>
      </c>
      <c r="S201" s="50">
        <f>O201-Q201</f>
        <v>2666.3359999999993</v>
      </c>
    </row>
  </sheetData>
  <mergeCells count="15">
    <mergeCell ref="I1:L3"/>
    <mergeCell ref="C4:M4"/>
    <mergeCell ref="C5:M5"/>
    <mergeCell ref="C6:C7"/>
    <mergeCell ref="F6:F7"/>
    <mergeCell ref="E6:E7"/>
    <mergeCell ref="H6:H7"/>
    <mergeCell ref="I6:I7"/>
    <mergeCell ref="J6:K6"/>
    <mergeCell ref="L6:M6"/>
    <mergeCell ref="B6:B7"/>
    <mergeCell ref="N6:O6"/>
    <mergeCell ref="P6:Q6"/>
    <mergeCell ref="R6:S6"/>
    <mergeCell ref="D6:D7"/>
  </mergeCells>
  <pageMargins left="0" right="0" top="0" bottom="0" header="0" footer="0"/>
  <pageSetup paperSize="9" scale="68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Q201"/>
  <sheetViews>
    <sheetView tabSelected="1" topLeftCell="C1" workbookViewId="0">
      <selection activeCell="J1" sqref="J1:O1048576"/>
    </sheetView>
  </sheetViews>
  <sheetFormatPr defaultColWidth="9.140625" defaultRowHeight="15.75"/>
  <cols>
    <col min="1" max="1" width="21.42578125" style="15" customWidth="1"/>
    <col min="2" max="2" width="41.140625" style="3" customWidth="1"/>
    <col min="3" max="3" width="4.42578125" style="3" customWidth="1"/>
    <col min="4" max="4" width="32.7109375" style="3" customWidth="1"/>
    <col min="5" max="5" width="11" style="3" customWidth="1"/>
    <col min="6" max="6" width="14" style="24" customWidth="1"/>
    <col min="7" max="7" width="14.140625" style="24" customWidth="1"/>
    <col min="8" max="8" width="6.85546875" style="24" customWidth="1"/>
    <col min="9" max="9" width="5.85546875" style="24" customWidth="1"/>
    <col min="10" max="10" width="12.28515625" style="2" hidden="1" customWidth="1"/>
    <col min="11" max="11" width="0" style="2" hidden="1" customWidth="1"/>
    <col min="12" max="12" width="9.28515625" style="24" hidden="1" customWidth="1"/>
    <col min="13" max="13" width="9.5703125" style="24" hidden="1" customWidth="1"/>
    <col min="14" max="15" width="9.28515625" style="24" hidden="1" customWidth="1"/>
    <col min="16" max="17" width="9.140625" style="24"/>
    <col min="18" max="16384" width="9.140625" style="3"/>
  </cols>
  <sheetData>
    <row r="1" spans="1:17">
      <c r="E1" s="58" t="s">
        <v>285</v>
      </c>
      <c r="F1" s="58"/>
      <c r="G1" s="58"/>
      <c r="H1" s="58"/>
    </row>
    <row r="2" spans="1:17">
      <c r="E2" s="58"/>
      <c r="F2" s="58"/>
      <c r="G2" s="58"/>
      <c r="H2" s="58"/>
    </row>
    <row r="3" spans="1:17" ht="43.15" customHeight="1">
      <c r="E3" s="58"/>
      <c r="F3" s="58"/>
      <c r="G3" s="58"/>
      <c r="H3" s="58"/>
      <c r="L3" s="24" t="s">
        <v>315</v>
      </c>
    </row>
    <row r="4" spans="1:17">
      <c r="A4" s="59" t="s">
        <v>279</v>
      </c>
      <c r="B4" s="59"/>
      <c r="C4" s="59"/>
      <c r="D4" s="59"/>
      <c r="E4" s="59"/>
      <c r="F4" s="59"/>
      <c r="G4" s="59"/>
      <c r="H4" s="59"/>
      <c r="I4" s="59"/>
      <c r="L4" s="24" t="s">
        <v>314</v>
      </c>
    </row>
    <row r="5" spans="1:17">
      <c r="A5" s="60" t="s">
        <v>13</v>
      </c>
      <c r="B5" s="60"/>
      <c r="C5" s="60"/>
      <c r="D5" s="60"/>
      <c r="E5" s="60"/>
      <c r="F5" s="60"/>
      <c r="G5" s="60"/>
      <c r="H5" s="60"/>
      <c r="I5" s="60"/>
    </row>
    <row r="6" spans="1:17" s="2" customFormat="1" ht="55.5" customHeight="1">
      <c r="A6" s="61" t="s">
        <v>10</v>
      </c>
      <c r="B6" s="56" t="s">
        <v>0</v>
      </c>
      <c r="C6" s="56" t="s">
        <v>1</v>
      </c>
      <c r="D6" s="56" t="s">
        <v>9</v>
      </c>
      <c r="E6" s="63" t="s">
        <v>8</v>
      </c>
      <c r="F6" s="65" t="s">
        <v>2</v>
      </c>
      <c r="G6" s="66"/>
      <c r="H6" s="65" t="s">
        <v>5</v>
      </c>
      <c r="I6" s="66"/>
      <c r="J6" s="55" t="s">
        <v>286</v>
      </c>
      <c r="K6" s="55"/>
      <c r="L6" s="55" t="s">
        <v>287</v>
      </c>
      <c r="M6" s="55"/>
      <c r="N6" s="55" t="s">
        <v>292</v>
      </c>
      <c r="O6" s="55"/>
    </row>
    <row r="7" spans="1:17" s="4" customFormat="1" ht="127.9" customHeight="1">
      <c r="A7" s="62"/>
      <c r="B7" s="57"/>
      <c r="C7" s="57"/>
      <c r="D7" s="57"/>
      <c r="E7" s="64"/>
      <c r="F7" s="12" t="s">
        <v>3</v>
      </c>
      <c r="G7" s="12" t="s">
        <v>4</v>
      </c>
      <c r="H7" s="12" t="s">
        <v>6</v>
      </c>
      <c r="I7" s="12" t="s">
        <v>7</v>
      </c>
      <c r="J7" s="1" t="s">
        <v>288</v>
      </c>
      <c r="K7" s="1" t="s">
        <v>289</v>
      </c>
      <c r="L7" s="1" t="s">
        <v>290</v>
      </c>
      <c r="M7" s="1" t="s">
        <v>291</v>
      </c>
      <c r="N7" s="13" t="s">
        <v>293</v>
      </c>
      <c r="O7" s="13" t="s">
        <v>294</v>
      </c>
      <c r="P7" s="2"/>
      <c r="Q7" s="2"/>
    </row>
    <row r="8" spans="1:17">
      <c r="A8" s="16" t="s">
        <v>14</v>
      </c>
      <c r="B8" s="5" t="s">
        <v>61</v>
      </c>
      <c r="C8" s="6">
        <v>5</v>
      </c>
      <c r="D8" s="7" t="s">
        <v>15</v>
      </c>
      <c r="E8" s="8" t="s">
        <v>16</v>
      </c>
      <c r="F8" s="6" t="s">
        <v>280</v>
      </c>
      <c r="G8" s="6" t="s">
        <v>280</v>
      </c>
      <c r="H8" s="6">
        <v>701</v>
      </c>
      <c r="I8" s="6">
        <v>60.8</v>
      </c>
      <c r="J8" s="13">
        <v>160</v>
      </c>
      <c r="K8" s="13">
        <v>235</v>
      </c>
      <c r="L8" s="14">
        <f>(H8-600)*70.53*0.3%</f>
        <v>21.37059</v>
      </c>
      <c r="M8" s="14">
        <f>(I8-20-7-7-7-7-7)*5.04</f>
        <v>29.231999999999985</v>
      </c>
      <c r="N8" s="14">
        <f>J8-L8</f>
        <v>138.62941000000001</v>
      </c>
      <c r="O8" s="14">
        <f>K8-M8</f>
        <v>205.76800000000003</v>
      </c>
      <c r="P8" s="25"/>
    </row>
    <row r="9" spans="1:17">
      <c r="A9" s="16"/>
      <c r="B9" s="5"/>
      <c r="C9" s="6"/>
      <c r="D9" s="7" t="s">
        <v>17</v>
      </c>
      <c r="E9" s="8" t="s">
        <v>18</v>
      </c>
      <c r="F9" s="6"/>
      <c r="G9" s="6"/>
      <c r="H9" s="6"/>
      <c r="I9" s="6"/>
      <c r="J9" s="13"/>
      <c r="K9" s="13"/>
      <c r="L9" s="6"/>
      <c r="M9" s="6"/>
      <c r="N9" s="14">
        <f t="shared" ref="N9:O72" si="0">J9-L9</f>
        <v>0</v>
      </c>
      <c r="O9" s="14">
        <f t="shared" si="0"/>
        <v>0</v>
      </c>
    </row>
    <row r="10" spans="1:17">
      <c r="A10" s="17"/>
      <c r="B10" s="9"/>
      <c r="C10" s="6"/>
      <c r="D10" s="7" t="s">
        <v>19</v>
      </c>
      <c r="E10" s="8" t="s">
        <v>20</v>
      </c>
      <c r="F10" s="6"/>
      <c r="G10" s="6"/>
      <c r="H10" s="6"/>
      <c r="I10" s="6"/>
      <c r="J10" s="13"/>
      <c r="K10" s="13"/>
      <c r="L10" s="6"/>
      <c r="M10" s="6"/>
      <c r="N10" s="14">
        <f t="shared" si="0"/>
        <v>0</v>
      </c>
      <c r="O10" s="14">
        <f t="shared" si="0"/>
        <v>0</v>
      </c>
    </row>
    <row r="11" spans="1:17">
      <c r="A11" s="17"/>
      <c r="B11" s="9"/>
      <c r="C11" s="6"/>
      <c r="D11" s="9" t="s">
        <v>21</v>
      </c>
      <c r="E11" s="10">
        <v>40317</v>
      </c>
      <c r="F11" s="6"/>
      <c r="G11" s="6"/>
      <c r="H11" s="6"/>
      <c r="I11" s="6"/>
      <c r="J11" s="13"/>
      <c r="K11" s="13"/>
      <c r="L11" s="6"/>
      <c r="M11" s="6"/>
      <c r="N11" s="14">
        <f t="shared" si="0"/>
        <v>0</v>
      </c>
      <c r="O11" s="14">
        <f t="shared" si="0"/>
        <v>0</v>
      </c>
    </row>
    <row r="12" spans="1:17">
      <c r="A12" s="17"/>
      <c r="B12" s="9"/>
      <c r="C12" s="6"/>
      <c r="D12" s="9" t="s">
        <v>22</v>
      </c>
      <c r="E12" s="10">
        <v>41013</v>
      </c>
      <c r="F12" s="6"/>
      <c r="G12" s="6"/>
      <c r="H12" s="6"/>
      <c r="I12" s="6"/>
      <c r="J12" s="13"/>
      <c r="K12" s="13"/>
      <c r="L12" s="6"/>
      <c r="M12" s="6"/>
      <c r="N12" s="14">
        <f t="shared" si="0"/>
        <v>0</v>
      </c>
      <c r="O12" s="14">
        <f t="shared" si="0"/>
        <v>0</v>
      </c>
    </row>
    <row r="13" spans="1:17">
      <c r="A13" s="17"/>
      <c r="B13" s="9"/>
      <c r="C13" s="6"/>
      <c r="D13" s="9"/>
      <c r="E13" s="9"/>
      <c r="F13" s="6"/>
      <c r="G13" s="6"/>
      <c r="H13" s="6"/>
      <c r="I13" s="6"/>
      <c r="J13" s="13"/>
      <c r="K13" s="13"/>
      <c r="L13" s="6"/>
      <c r="M13" s="6"/>
      <c r="N13" s="14">
        <f t="shared" si="0"/>
        <v>0</v>
      </c>
      <c r="O13" s="14">
        <f t="shared" si="0"/>
        <v>0</v>
      </c>
    </row>
    <row r="14" spans="1:17">
      <c r="A14" s="17" t="s">
        <v>23</v>
      </c>
      <c r="B14" s="9" t="s">
        <v>24</v>
      </c>
      <c r="C14" s="6">
        <v>5</v>
      </c>
      <c r="D14" s="9" t="s">
        <v>26</v>
      </c>
      <c r="E14" s="10">
        <v>37019</v>
      </c>
      <c r="F14" s="6" t="s">
        <v>280</v>
      </c>
      <c r="G14" s="6" t="s">
        <v>280</v>
      </c>
      <c r="H14" s="6">
        <v>1127</v>
      </c>
      <c r="I14" s="6">
        <v>33.700000000000003</v>
      </c>
      <c r="J14" s="13"/>
      <c r="K14" s="13"/>
      <c r="L14" s="6"/>
      <c r="M14" s="6"/>
      <c r="N14" s="14">
        <f t="shared" si="0"/>
        <v>0</v>
      </c>
      <c r="O14" s="14">
        <f t="shared" si="0"/>
        <v>0</v>
      </c>
    </row>
    <row r="15" spans="1:17">
      <c r="A15" s="17"/>
      <c r="B15" s="9" t="s">
        <v>25</v>
      </c>
      <c r="C15" s="6"/>
      <c r="D15" s="9" t="s">
        <v>27</v>
      </c>
      <c r="E15" s="10">
        <v>39076</v>
      </c>
      <c r="F15" s="6" t="s">
        <v>280</v>
      </c>
      <c r="G15" s="6" t="s">
        <v>280</v>
      </c>
      <c r="H15" s="6">
        <v>1127</v>
      </c>
      <c r="I15" s="6">
        <v>43.7</v>
      </c>
      <c r="J15" s="13">
        <v>120</v>
      </c>
      <c r="K15" s="13">
        <v>136</v>
      </c>
      <c r="L15" s="14">
        <f t="shared" ref="L15:L63" si="1">(H15-600)*70.53*0.3%</f>
        <v>111.50793</v>
      </c>
      <c r="M15" s="14">
        <v>0</v>
      </c>
      <c r="N15" s="14">
        <f t="shared" si="0"/>
        <v>8.4920699999999982</v>
      </c>
      <c r="O15" s="14">
        <f t="shared" si="0"/>
        <v>136</v>
      </c>
    </row>
    <row r="16" spans="1:17">
      <c r="A16" s="17"/>
      <c r="B16" s="9"/>
      <c r="C16" s="6"/>
      <c r="D16" s="9" t="s">
        <v>28</v>
      </c>
      <c r="E16" s="10">
        <v>40874</v>
      </c>
      <c r="F16" s="6"/>
      <c r="G16" s="6"/>
      <c r="H16" s="6"/>
      <c r="I16" s="6"/>
      <c r="J16" s="13"/>
      <c r="K16" s="13"/>
      <c r="L16" s="14"/>
      <c r="M16" s="14"/>
      <c r="N16" s="14">
        <f t="shared" si="0"/>
        <v>0</v>
      </c>
      <c r="O16" s="14">
        <f t="shared" si="0"/>
        <v>0</v>
      </c>
    </row>
    <row r="17" spans="1:15">
      <c r="A17" s="17"/>
      <c r="B17" s="9"/>
      <c r="C17" s="6"/>
      <c r="D17" s="9" t="s">
        <v>29</v>
      </c>
      <c r="E17" s="10">
        <v>41450</v>
      </c>
      <c r="F17" s="6"/>
      <c r="G17" s="6"/>
      <c r="H17" s="6"/>
      <c r="I17" s="6"/>
      <c r="J17" s="13"/>
      <c r="K17" s="13"/>
      <c r="L17" s="6"/>
      <c r="M17" s="6"/>
      <c r="N17" s="14">
        <f t="shared" si="0"/>
        <v>0</v>
      </c>
      <c r="O17" s="14">
        <f t="shared" si="0"/>
        <v>0</v>
      </c>
    </row>
    <row r="18" spans="1:15">
      <c r="A18" s="17"/>
      <c r="B18" s="9"/>
      <c r="C18" s="6"/>
      <c r="D18" s="9" t="s">
        <v>30</v>
      </c>
      <c r="E18" s="10">
        <v>42233</v>
      </c>
      <c r="F18" s="6"/>
      <c r="G18" s="6"/>
      <c r="H18" s="6"/>
      <c r="I18" s="6"/>
      <c r="J18" s="13"/>
      <c r="K18" s="13"/>
      <c r="L18" s="6"/>
      <c r="M18" s="6"/>
      <c r="N18" s="14">
        <f t="shared" si="0"/>
        <v>0</v>
      </c>
      <c r="O18" s="14">
        <f t="shared" si="0"/>
        <v>0</v>
      </c>
    </row>
    <row r="19" spans="1:15">
      <c r="A19" s="17"/>
      <c r="B19" s="9"/>
      <c r="C19" s="6"/>
      <c r="D19" s="9" t="s">
        <v>30</v>
      </c>
      <c r="E19" s="10">
        <v>42233</v>
      </c>
      <c r="F19" s="6"/>
      <c r="G19" s="6"/>
      <c r="H19" s="6"/>
      <c r="I19" s="6"/>
      <c r="J19" s="13"/>
      <c r="K19" s="13"/>
      <c r="L19" s="6"/>
      <c r="M19" s="6"/>
      <c r="N19" s="14">
        <f t="shared" si="0"/>
        <v>0</v>
      </c>
      <c r="O19" s="14">
        <f t="shared" si="0"/>
        <v>0</v>
      </c>
    </row>
    <row r="20" spans="1:15">
      <c r="A20" s="17"/>
      <c r="B20" s="9"/>
      <c r="C20" s="6"/>
      <c r="D20" s="9"/>
      <c r="E20" s="9"/>
      <c r="F20" s="6"/>
      <c r="G20" s="6"/>
      <c r="H20" s="6"/>
      <c r="I20" s="6"/>
      <c r="J20" s="13"/>
      <c r="K20" s="13"/>
      <c r="L20" s="6"/>
      <c r="M20" s="6"/>
      <c r="N20" s="14">
        <f t="shared" si="0"/>
        <v>0</v>
      </c>
      <c r="O20" s="14">
        <f t="shared" si="0"/>
        <v>0</v>
      </c>
    </row>
    <row r="21" spans="1:15">
      <c r="A21" s="17" t="s">
        <v>31</v>
      </c>
      <c r="B21" s="9" t="s">
        <v>32</v>
      </c>
      <c r="C21" s="6">
        <v>5</v>
      </c>
      <c r="D21" s="9" t="s">
        <v>34</v>
      </c>
      <c r="E21" s="10">
        <v>37538</v>
      </c>
      <c r="F21" s="6"/>
      <c r="G21" s="6"/>
      <c r="H21" s="6"/>
      <c r="I21" s="6"/>
      <c r="J21" s="13"/>
      <c r="K21" s="13"/>
      <c r="L21" s="6"/>
      <c r="M21" s="6"/>
      <c r="N21" s="14">
        <f t="shared" si="0"/>
        <v>0</v>
      </c>
      <c r="O21" s="14">
        <f t="shared" si="0"/>
        <v>0</v>
      </c>
    </row>
    <row r="22" spans="1:15">
      <c r="A22" s="17"/>
      <c r="B22" s="9" t="s">
        <v>33</v>
      </c>
      <c r="C22" s="6"/>
      <c r="D22" s="9" t="s">
        <v>35</v>
      </c>
      <c r="E22" s="10">
        <v>40964</v>
      </c>
      <c r="F22" s="6" t="s">
        <v>295</v>
      </c>
      <c r="G22" s="6" t="s">
        <v>280</v>
      </c>
      <c r="H22" s="6">
        <v>486.38</v>
      </c>
      <c r="I22" s="6">
        <v>59.8</v>
      </c>
      <c r="J22" s="13">
        <v>37</v>
      </c>
      <c r="K22" s="13">
        <v>79</v>
      </c>
      <c r="L22" s="6">
        <v>0</v>
      </c>
      <c r="M22" s="14">
        <f>(I22-20-7-7-7-7-7)*5.04</f>
        <v>24.191999999999986</v>
      </c>
      <c r="N22" s="14">
        <f t="shared" si="0"/>
        <v>37</v>
      </c>
      <c r="O22" s="14">
        <v>0</v>
      </c>
    </row>
    <row r="23" spans="1:15">
      <c r="A23" s="17"/>
      <c r="B23" s="9"/>
      <c r="C23" s="6"/>
      <c r="D23" s="9" t="s">
        <v>36</v>
      </c>
      <c r="E23" s="10">
        <v>41942</v>
      </c>
      <c r="F23" s="6"/>
      <c r="G23" s="6"/>
      <c r="H23" s="6"/>
      <c r="I23" s="6"/>
      <c r="J23" s="13"/>
      <c r="K23" s="13"/>
      <c r="L23" s="6"/>
      <c r="M23" s="6"/>
      <c r="N23" s="14">
        <f t="shared" si="0"/>
        <v>0</v>
      </c>
      <c r="O23" s="14">
        <f t="shared" si="0"/>
        <v>0</v>
      </c>
    </row>
    <row r="24" spans="1:15">
      <c r="A24" s="17"/>
      <c r="B24" s="9"/>
      <c r="C24" s="6"/>
      <c r="D24" s="9" t="s">
        <v>37</v>
      </c>
      <c r="E24" s="11">
        <v>42880</v>
      </c>
      <c r="F24" s="6"/>
      <c r="G24" s="6"/>
      <c r="H24" s="6"/>
      <c r="I24" s="6"/>
      <c r="J24" s="13"/>
      <c r="K24" s="13"/>
      <c r="L24" s="6"/>
      <c r="M24" s="6"/>
      <c r="N24" s="14">
        <f t="shared" si="0"/>
        <v>0</v>
      </c>
      <c r="O24" s="14">
        <f t="shared" si="0"/>
        <v>0</v>
      </c>
    </row>
    <row r="25" spans="1:15">
      <c r="A25" s="17"/>
      <c r="B25" s="9"/>
      <c r="C25" s="6"/>
      <c r="D25" s="9" t="s">
        <v>38</v>
      </c>
      <c r="E25" s="10">
        <v>41759</v>
      </c>
      <c r="F25" s="6"/>
      <c r="G25" s="6"/>
      <c r="H25" s="6"/>
      <c r="I25" s="6"/>
      <c r="J25" s="13"/>
      <c r="K25" s="13"/>
      <c r="L25" s="6"/>
      <c r="M25" s="6"/>
      <c r="N25" s="14">
        <f t="shared" si="0"/>
        <v>0</v>
      </c>
      <c r="O25" s="14">
        <f t="shared" si="0"/>
        <v>0</v>
      </c>
    </row>
    <row r="26" spans="1:15">
      <c r="A26" s="17"/>
      <c r="B26" s="9"/>
      <c r="C26" s="6"/>
      <c r="D26" s="9"/>
      <c r="E26" s="9"/>
      <c r="F26" s="6"/>
      <c r="G26" s="6"/>
      <c r="H26" s="6"/>
      <c r="I26" s="6"/>
      <c r="J26" s="13"/>
      <c r="K26" s="13"/>
      <c r="L26" s="6"/>
      <c r="M26" s="6"/>
      <c r="N26" s="14">
        <f t="shared" si="0"/>
        <v>0</v>
      </c>
      <c r="O26" s="14">
        <f t="shared" si="0"/>
        <v>0</v>
      </c>
    </row>
    <row r="27" spans="1:15">
      <c r="A27" s="17" t="s">
        <v>42</v>
      </c>
      <c r="B27" s="9" t="s">
        <v>43</v>
      </c>
      <c r="C27" s="6">
        <v>5</v>
      </c>
      <c r="D27" s="9" t="s">
        <v>45</v>
      </c>
      <c r="E27" s="10">
        <v>37695</v>
      </c>
      <c r="F27" s="6"/>
      <c r="G27" s="6"/>
      <c r="H27" s="6"/>
      <c r="I27" s="6"/>
      <c r="J27" s="13"/>
      <c r="K27" s="13"/>
      <c r="L27" s="6"/>
      <c r="M27" s="6"/>
      <c r="N27" s="14">
        <f t="shared" si="0"/>
        <v>0</v>
      </c>
      <c r="O27" s="14">
        <f t="shared" si="0"/>
        <v>0</v>
      </c>
    </row>
    <row r="28" spans="1:15">
      <c r="A28" s="17"/>
      <c r="B28" s="9" t="s">
        <v>44</v>
      </c>
      <c r="C28" s="6"/>
      <c r="D28" s="9" t="s">
        <v>46</v>
      </c>
      <c r="E28" s="10">
        <v>39399</v>
      </c>
      <c r="F28" s="6" t="s">
        <v>280</v>
      </c>
      <c r="G28" s="6" t="s">
        <v>280</v>
      </c>
      <c r="H28" s="6">
        <v>891</v>
      </c>
      <c r="I28" s="6">
        <v>49.9</v>
      </c>
      <c r="J28" s="13">
        <v>36</v>
      </c>
      <c r="K28" s="13">
        <v>43</v>
      </c>
      <c r="L28" s="14">
        <f t="shared" si="1"/>
        <v>61.572690000000001</v>
      </c>
      <c r="M28" s="14">
        <f t="shared" ref="M28" si="2">(I28-20-7)*5.04</f>
        <v>115.416</v>
      </c>
      <c r="N28" s="14">
        <v>0</v>
      </c>
      <c r="O28" s="14">
        <v>0</v>
      </c>
    </row>
    <row r="29" spans="1:15">
      <c r="A29" s="17"/>
      <c r="B29" s="9"/>
      <c r="C29" s="6"/>
      <c r="D29" s="9" t="s">
        <v>47</v>
      </c>
      <c r="E29" s="10">
        <v>41180</v>
      </c>
      <c r="F29" s="6"/>
      <c r="G29" s="6"/>
      <c r="H29" s="6"/>
      <c r="I29" s="6"/>
      <c r="J29" s="13"/>
      <c r="K29" s="13"/>
      <c r="L29" s="6"/>
      <c r="M29" s="6"/>
      <c r="N29" s="14">
        <f t="shared" si="0"/>
        <v>0</v>
      </c>
      <c r="O29" s="14">
        <f t="shared" si="0"/>
        <v>0</v>
      </c>
    </row>
    <row r="30" spans="1:15">
      <c r="A30" s="17"/>
      <c r="B30" s="9"/>
      <c r="C30" s="6"/>
      <c r="D30" s="9" t="s">
        <v>48</v>
      </c>
      <c r="E30" s="10">
        <v>41905</v>
      </c>
      <c r="F30" s="6"/>
      <c r="G30" s="6"/>
      <c r="H30" s="6"/>
      <c r="I30" s="6"/>
      <c r="J30" s="13"/>
      <c r="K30" s="13"/>
      <c r="L30" s="6"/>
      <c r="M30" s="6"/>
      <c r="N30" s="14">
        <f t="shared" si="0"/>
        <v>0</v>
      </c>
      <c r="O30" s="14">
        <f t="shared" si="0"/>
        <v>0</v>
      </c>
    </row>
    <row r="31" spans="1:15">
      <c r="A31" s="17"/>
      <c r="B31" s="9"/>
      <c r="C31" s="6"/>
      <c r="D31" s="9" t="s">
        <v>49</v>
      </c>
      <c r="E31" s="10">
        <v>42954</v>
      </c>
      <c r="F31" s="6"/>
      <c r="G31" s="6"/>
      <c r="H31" s="6"/>
      <c r="I31" s="6"/>
      <c r="J31" s="13"/>
      <c r="K31" s="13"/>
      <c r="L31" s="6"/>
      <c r="M31" s="6"/>
      <c r="N31" s="14">
        <f t="shared" si="0"/>
        <v>0</v>
      </c>
      <c r="O31" s="14">
        <f t="shared" si="0"/>
        <v>0</v>
      </c>
    </row>
    <row r="32" spans="1:15">
      <c r="A32" s="17"/>
      <c r="B32" s="9"/>
      <c r="C32" s="6"/>
      <c r="D32" s="9"/>
      <c r="E32" s="9"/>
      <c r="F32" s="6"/>
      <c r="G32" s="6"/>
      <c r="H32" s="6"/>
      <c r="I32" s="6"/>
      <c r="J32" s="13"/>
      <c r="K32" s="13"/>
      <c r="L32" s="6"/>
      <c r="M32" s="6"/>
      <c r="N32" s="14">
        <f t="shared" si="0"/>
        <v>0</v>
      </c>
      <c r="O32" s="14">
        <f t="shared" si="0"/>
        <v>0</v>
      </c>
    </row>
    <row r="33" spans="1:15">
      <c r="A33" s="17" t="s">
        <v>50</v>
      </c>
      <c r="B33" s="9" t="s">
        <v>51</v>
      </c>
      <c r="C33" s="6">
        <v>5</v>
      </c>
      <c r="D33" s="9" t="s">
        <v>103</v>
      </c>
      <c r="E33" s="10">
        <v>39046</v>
      </c>
      <c r="F33" s="6"/>
      <c r="G33" s="6"/>
      <c r="H33" s="6"/>
      <c r="I33" s="6"/>
      <c r="J33" s="13"/>
      <c r="K33" s="13"/>
      <c r="L33" s="6"/>
      <c r="M33" s="6"/>
      <c r="N33" s="14">
        <f t="shared" si="0"/>
        <v>0</v>
      </c>
      <c r="O33" s="14">
        <f t="shared" si="0"/>
        <v>0</v>
      </c>
    </row>
    <row r="34" spans="1:15">
      <c r="A34" s="17"/>
      <c r="B34" s="9" t="s">
        <v>52</v>
      </c>
      <c r="C34" s="6"/>
      <c r="D34" s="9" t="s">
        <v>104</v>
      </c>
      <c r="E34" s="10">
        <v>40740</v>
      </c>
      <c r="F34" s="6" t="s">
        <v>280</v>
      </c>
      <c r="G34" s="6" t="s">
        <v>280</v>
      </c>
      <c r="H34" s="6">
        <v>486</v>
      </c>
      <c r="I34" s="6">
        <v>48.1</v>
      </c>
      <c r="J34" s="13">
        <v>37</v>
      </c>
      <c r="K34" s="13">
        <v>55</v>
      </c>
      <c r="L34" s="6">
        <v>0</v>
      </c>
      <c r="M34" s="14">
        <v>0</v>
      </c>
      <c r="N34" s="14">
        <f t="shared" si="0"/>
        <v>37</v>
      </c>
      <c r="O34" s="14">
        <v>0</v>
      </c>
    </row>
    <row r="35" spans="1:15">
      <c r="A35" s="17"/>
      <c r="B35" s="9"/>
      <c r="C35" s="6"/>
      <c r="D35" s="9" t="s">
        <v>105</v>
      </c>
      <c r="E35" s="10">
        <v>41424</v>
      </c>
      <c r="F35" s="6"/>
      <c r="G35" s="6"/>
      <c r="H35" s="6"/>
      <c r="I35" s="6"/>
      <c r="J35" s="13"/>
      <c r="K35" s="13"/>
      <c r="L35" s="6"/>
      <c r="M35" s="6"/>
      <c r="N35" s="14">
        <f t="shared" si="0"/>
        <v>0</v>
      </c>
      <c r="O35" s="14">
        <f t="shared" si="0"/>
        <v>0</v>
      </c>
    </row>
    <row r="36" spans="1:15">
      <c r="A36" s="17"/>
      <c r="B36" s="9"/>
      <c r="C36" s="6"/>
      <c r="D36" s="9" t="s">
        <v>106</v>
      </c>
      <c r="E36" s="10">
        <v>39603</v>
      </c>
      <c r="F36" s="6"/>
      <c r="G36" s="6"/>
      <c r="H36" s="6"/>
      <c r="I36" s="6"/>
      <c r="J36" s="13"/>
      <c r="K36" s="13"/>
      <c r="L36" s="6"/>
      <c r="M36" s="6"/>
      <c r="N36" s="14">
        <f t="shared" si="0"/>
        <v>0</v>
      </c>
      <c r="O36" s="14">
        <f t="shared" si="0"/>
        <v>0</v>
      </c>
    </row>
    <row r="37" spans="1:15">
      <c r="A37" s="17"/>
      <c r="B37" s="9"/>
      <c r="C37" s="6"/>
      <c r="D37" s="9" t="s">
        <v>107</v>
      </c>
      <c r="E37" s="10">
        <v>43620</v>
      </c>
      <c r="F37" s="6"/>
      <c r="G37" s="6"/>
      <c r="H37" s="6"/>
      <c r="I37" s="6"/>
      <c r="J37" s="13"/>
      <c r="K37" s="13"/>
      <c r="L37" s="6"/>
      <c r="M37" s="6"/>
      <c r="N37" s="14">
        <f t="shared" si="0"/>
        <v>0</v>
      </c>
      <c r="O37" s="14">
        <f t="shared" si="0"/>
        <v>0</v>
      </c>
    </row>
    <row r="38" spans="1:15">
      <c r="A38" s="17"/>
      <c r="B38" s="9"/>
      <c r="C38" s="6"/>
      <c r="D38" s="9"/>
      <c r="E38" s="10"/>
      <c r="F38" s="6"/>
      <c r="G38" s="6"/>
      <c r="H38" s="6"/>
      <c r="I38" s="6"/>
      <c r="J38" s="13"/>
      <c r="K38" s="13"/>
      <c r="L38" s="6"/>
      <c r="M38" s="6"/>
      <c r="N38" s="14">
        <f t="shared" si="0"/>
        <v>0</v>
      </c>
      <c r="O38" s="14">
        <f t="shared" si="0"/>
        <v>0</v>
      </c>
    </row>
    <row r="39" spans="1:15">
      <c r="A39" s="17" t="s">
        <v>53</v>
      </c>
      <c r="B39" s="9" t="s">
        <v>54</v>
      </c>
      <c r="C39" s="6">
        <v>5</v>
      </c>
      <c r="D39" s="9" t="s">
        <v>56</v>
      </c>
      <c r="E39" s="10">
        <v>37456</v>
      </c>
      <c r="F39" s="6" t="s">
        <v>280</v>
      </c>
      <c r="G39" s="6" t="s">
        <v>280</v>
      </c>
      <c r="H39" s="6">
        <v>761</v>
      </c>
      <c r="I39" s="6">
        <v>48.6</v>
      </c>
      <c r="J39" s="13">
        <v>174</v>
      </c>
      <c r="K39" s="13">
        <v>174</v>
      </c>
      <c r="L39" s="14">
        <f t="shared" si="1"/>
        <v>34.065989999999999</v>
      </c>
      <c r="M39" s="14">
        <v>0</v>
      </c>
      <c r="N39" s="14">
        <f t="shared" si="0"/>
        <v>139.93401</v>
      </c>
      <c r="O39" s="14">
        <f t="shared" si="0"/>
        <v>174</v>
      </c>
    </row>
    <row r="40" spans="1:15">
      <c r="A40" s="17"/>
      <c r="B40" s="9" t="s">
        <v>55</v>
      </c>
      <c r="C40" s="6"/>
      <c r="D40" s="9" t="s">
        <v>57</v>
      </c>
      <c r="E40" s="10">
        <v>38137</v>
      </c>
      <c r="F40" s="6"/>
      <c r="G40" s="6"/>
      <c r="H40" s="6"/>
      <c r="I40" s="6"/>
      <c r="J40" s="13"/>
      <c r="K40" s="13"/>
      <c r="L40" s="6"/>
      <c r="M40" s="6"/>
      <c r="N40" s="14">
        <f t="shared" si="0"/>
        <v>0</v>
      </c>
      <c r="O40" s="14">
        <f t="shared" si="0"/>
        <v>0</v>
      </c>
    </row>
    <row r="41" spans="1:15">
      <c r="A41" s="17"/>
      <c r="B41" s="9"/>
      <c r="C41" s="6"/>
      <c r="D41" s="9" t="s">
        <v>58</v>
      </c>
      <c r="E41" s="10">
        <v>40014</v>
      </c>
      <c r="F41" s="6"/>
      <c r="G41" s="6"/>
      <c r="H41" s="6"/>
      <c r="I41" s="6"/>
      <c r="J41" s="13"/>
      <c r="K41" s="13"/>
      <c r="L41" s="6"/>
      <c r="M41" s="6"/>
      <c r="N41" s="14">
        <f t="shared" si="0"/>
        <v>0</v>
      </c>
      <c r="O41" s="14">
        <f t="shared" si="0"/>
        <v>0</v>
      </c>
    </row>
    <row r="42" spans="1:15">
      <c r="A42" s="17"/>
      <c r="B42" s="9"/>
      <c r="C42" s="6"/>
      <c r="D42" s="9" t="s">
        <v>59</v>
      </c>
      <c r="E42" s="10">
        <v>42361</v>
      </c>
      <c r="F42" s="6"/>
      <c r="G42" s="6"/>
      <c r="H42" s="6"/>
      <c r="I42" s="6"/>
      <c r="J42" s="13"/>
      <c r="K42" s="13"/>
      <c r="L42" s="6"/>
      <c r="M42" s="6"/>
      <c r="N42" s="14">
        <f t="shared" si="0"/>
        <v>0</v>
      </c>
      <c r="O42" s="14">
        <f t="shared" si="0"/>
        <v>0</v>
      </c>
    </row>
    <row r="43" spans="1:15">
      <c r="A43" s="17"/>
      <c r="B43" s="9"/>
      <c r="C43" s="6"/>
      <c r="D43" s="9" t="s">
        <v>60</v>
      </c>
      <c r="E43" s="10">
        <v>43325</v>
      </c>
      <c r="F43" s="6"/>
      <c r="G43" s="6"/>
      <c r="H43" s="6"/>
      <c r="I43" s="6"/>
      <c r="J43" s="13"/>
      <c r="K43" s="13"/>
      <c r="L43" s="6"/>
      <c r="M43" s="6"/>
      <c r="N43" s="14">
        <f t="shared" si="0"/>
        <v>0</v>
      </c>
      <c r="O43" s="14">
        <f t="shared" si="0"/>
        <v>0</v>
      </c>
    </row>
    <row r="44" spans="1:15">
      <c r="A44" s="17"/>
      <c r="B44" s="9"/>
      <c r="C44" s="6"/>
      <c r="D44" s="9"/>
      <c r="E44" s="9"/>
      <c r="F44" s="6"/>
      <c r="G44" s="6"/>
      <c r="H44" s="6"/>
      <c r="I44" s="6"/>
      <c r="J44" s="13"/>
      <c r="K44" s="13"/>
      <c r="L44" s="6"/>
      <c r="M44" s="6"/>
      <c r="N44" s="14">
        <f t="shared" si="0"/>
        <v>0</v>
      </c>
      <c r="O44" s="14">
        <f t="shared" si="0"/>
        <v>0</v>
      </c>
    </row>
    <row r="45" spans="1:15">
      <c r="A45" s="17" t="s">
        <v>62</v>
      </c>
      <c r="B45" s="9" t="s">
        <v>64</v>
      </c>
      <c r="C45" s="6">
        <v>5</v>
      </c>
      <c r="D45" s="9" t="s">
        <v>65</v>
      </c>
      <c r="E45" s="10">
        <v>37957</v>
      </c>
      <c r="F45" s="6" t="s">
        <v>280</v>
      </c>
      <c r="G45" s="6" t="s">
        <v>280</v>
      </c>
      <c r="H45" s="6">
        <v>1692</v>
      </c>
      <c r="I45" s="6">
        <v>53.6</v>
      </c>
      <c r="J45" s="13">
        <v>158</v>
      </c>
      <c r="K45" s="13">
        <v>174</v>
      </c>
      <c r="L45" s="14">
        <f t="shared" si="1"/>
        <v>231.05627999999999</v>
      </c>
      <c r="M45" s="14">
        <v>0</v>
      </c>
      <c r="N45" s="14">
        <v>0</v>
      </c>
      <c r="O45" s="14">
        <f t="shared" si="0"/>
        <v>174</v>
      </c>
    </row>
    <row r="46" spans="1:15">
      <c r="A46" s="17"/>
      <c r="B46" s="9" t="s">
        <v>63</v>
      </c>
      <c r="C46" s="6"/>
      <c r="D46" s="9" t="s">
        <v>66</v>
      </c>
      <c r="E46" s="10">
        <v>39963</v>
      </c>
      <c r="F46" s="6"/>
      <c r="G46" s="6"/>
      <c r="H46" s="6"/>
      <c r="I46" s="6"/>
      <c r="J46" s="13"/>
      <c r="K46" s="13"/>
      <c r="L46" s="6"/>
      <c r="M46" s="6"/>
      <c r="N46" s="14">
        <f t="shared" si="0"/>
        <v>0</v>
      </c>
      <c r="O46" s="14">
        <f t="shared" si="0"/>
        <v>0</v>
      </c>
    </row>
    <row r="47" spans="1:15">
      <c r="A47" s="17"/>
      <c r="B47" s="9"/>
      <c r="C47" s="6"/>
      <c r="D47" s="9" t="s">
        <v>67</v>
      </c>
      <c r="E47" s="10">
        <v>39963</v>
      </c>
      <c r="F47" s="6"/>
      <c r="G47" s="6"/>
      <c r="H47" s="6"/>
      <c r="I47" s="6"/>
      <c r="J47" s="13"/>
      <c r="K47" s="13"/>
      <c r="L47" s="6"/>
      <c r="M47" s="6"/>
      <c r="N47" s="14">
        <f t="shared" si="0"/>
        <v>0</v>
      </c>
      <c r="O47" s="14">
        <f t="shared" si="0"/>
        <v>0</v>
      </c>
    </row>
    <row r="48" spans="1:15">
      <c r="A48" s="17"/>
      <c r="B48" s="9"/>
      <c r="C48" s="6"/>
      <c r="D48" s="9" t="s">
        <v>68</v>
      </c>
      <c r="E48" s="10">
        <v>40939</v>
      </c>
      <c r="F48" s="6"/>
      <c r="G48" s="6"/>
      <c r="H48" s="6"/>
      <c r="I48" s="6"/>
      <c r="J48" s="13"/>
      <c r="K48" s="13"/>
      <c r="L48" s="6"/>
      <c r="M48" s="6"/>
      <c r="N48" s="14">
        <f t="shared" si="0"/>
        <v>0</v>
      </c>
      <c r="O48" s="14">
        <f t="shared" si="0"/>
        <v>0</v>
      </c>
    </row>
    <row r="49" spans="1:15">
      <c r="A49" s="17"/>
      <c r="B49" s="9"/>
      <c r="C49" s="6"/>
      <c r="D49" s="9" t="s">
        <v>69</v>
      </c>
      <c r="E49" s="10">
        <v>40939</v>
      </c>
      <c r="F49" s="6"/>
      <c r="G49" s="6"/>
      <c r="H49" s="6"/>
      <c r="I49" s="6"/>
      <c r="J49" s="13"/>
      <c r="K49" s="13"/>
      <c r="L49" s="6"/>
      <c r="M49" s="6"/>
      <c r="N49" s="14">
        <f t="shared" si="0"/>
        <v>0</v>
      </c>
      <c r="O49" s="14">
        <f t="shared" si="0"/>
        <v>0</v>
      </c>
    </row>
    <row r="50" spans="1:15">
      <c r="A50" s="17"/>
      <c r="B50" s="9"/>
      <c r="C50" s="6"/>
      <c r="D50" s="9"/>
      <c r="E50" s="10"/>
      <c r="F50" s="6"/>
      <c r="G50" s="6"/>
      <c r="H50" s="6"/>
      <c r="I50" s="6"/>
      <c r="J50" s="13"/>
      <c r="K50" s="13"/>
      <c r="L50" s="6"/>
      <c r="M50" s="6"/>
      <c r="N50" s="14">
        <f t="shared" si="0"/>
        <v>0</v>
      </c>
      <c r="O50" s="14">
        <f t="shared" si="0"/>
        <v>0</v>
      </c>
    </row>
    <row r="51" spans="1:15">
      <c r="A51" s="17" t="s">
        <v>108</v>
      </c>
      <c r="B51" s="9" t="s">
        <v>109</v>
      </c>
      <c r="C51" s="6">
        <v>5</v>
      </c>
      <c r="D51" s="9" t="s">
        <v>111</v>
      </c>
      <c r="E51" s="10">
        <v>40390</v>
      </c>
      <c r="F51" s="6"/>
      <c r="G51" s="6"/>
      <c r="H51" s="6"/>
      <c r="I51" s="6"/>
      <c r="J51" s="13"/>
      <c r="K51" s="13"/>
      <c r="L51" s="6"/>
      <c r="M51" s="6"/>
      <c r="N51" s="14">
        <f t="shared" si="0"/>
        <v>0</v>
      </c>
      <c r="O51" s="14">
        <f t="shared" si="0"/>
        <v>0</v>
      </c>
    </row>
    <row r="52" spans="1:15">
      <c r="A52" s="17"/>
      <c r="B52" s="9" t="s">
        <v>110</v>
      </c>
      <c r="C52" s="6"/>
      <c r="D52" s="9" t="s">
        <v>112</v>
      </c>
      <c r="E52" s="10">
        <v>41108</v>
      </c>
      <c r="F52" s="6" t="s">
        <v>280</v>
      </c>
      <c r="G52" s="6" t="s">
        <v>280</v>
      </c>
      <c r="H52" s="6">
        <v>719</v>
      </c>
      <c r="I52" s="6">
        <v>59.4</v>
      </c>
      <c r="J52" s="13">
        <v>164</v>
      </c>
      <c r="K52" s="13">
        <v>225</v>
      </c>
      <c r="L52" s="14">
        <f t="shared" si="1"/>
        <v>25.179210000000001</v>
      </c>
      <c r="M52" s="14">
        <f>(I52-20-7-7-7-7-7)*5.04</f>
        <v>22.175999999999991</v>
      </c>
      <c r="N52" s="14">
        <f t="shared" si="0"/>
        <v>138.82078999999999</v>
      </c>
      <c r="O52" s="14">
        <f t="shared" si="0"/>
        <v>202.82400000000001</v>
      </c>
    </row>
    <row r="53" spans="1:15">
      <c r="A53" s="17"/>
      <c r="B53" s="9"/>
      <c r="C53" s="6"/>
      <c r="D53" s="9" t="s">
        <v>113</v>
      </c>
      <c r="E53" s="10">
        <v>41699</v>
      </c>
      <c r="F53" s="6"/>
      <c r="G53" s="6"/>
      <c r="H53" s="6"/>
      <c r="I53" s="6"/>
      <c r="J53" s="13"/>
      <c r="K53" s="13"/>
      <c r="L53" s="6"/>
      <c r="M53" s="6"/>
      <c r="N53" s="14">
        <f t="shared" si="0"/>
        <v>0</v>
      </c>
      <c r="O53" s="14">
        <f t="shared" si="0"/>
        <v>0</v>
      </c>
    </row>
    <row r="54" spans="1:15">
      <c r="A54" s="17"/>
      <c r="B54" s="9"/>
      <c r="C54" s="6"/>
      <c r="D54" s="9" t="s">
        <v>114</v>
      </c>
      <c r="E54" s="10">
        <v>42363</v>
      </c>
      <c r="F54" s="6"/>
      <c r="G54" s="6"/>
      <c r="H54" s="6"/>
      <c r="I54" s="6"/>
      <c r="J54" s="13"/>
      <c r="K54" s="13"/>
      <c r="L54" s="6"/>
      <c r="M54" s="6"/>
      <c r="N54" s="14">
        <f t="shared" si="0"/>
        <v>0</v>
      </c>
      <c r="O54" s="14">
        <f t="shared" si="0"/>
        <v>0</v>
      </c>
    </row>
    <row r="55" spans="1:15">
      <c r="A55" s="17"/>
      <c r="B55" s="9"/>
      <c r="C55" s="6"/>
      <c r="D55" s="9" t="s">
        <v>115</v>
      </c>
      <c r="E55" s="10">
        <v>42939</v>
      </c>
      <c r="F55" s="6"/>
      <c r="G55" s="6"/>
      <c r="H55" s="6"/>
      <c r="I55" s="6"/>
      <c r="J55" s="13"/>
      <c r="K55" s="13"/>
      <c r="L55" s="6"/>
      <c r="M55" s="6"/>
      <c r="N55" s="14">
        <f t="shared" si="0"/>
        <v>0</v>
      </c>
      <c r="O55" s="14">
        <f t="shared" si="0"/>
        <v>0</v>
      </c>
    </row>
    <row r="56" spans="1:15">
      <c r="A56" s="17"/>
      <c r="B56" s="9"/>
      <c r="C56" s="6"/>
      <c r="D56" s="9"/>
      <c r="E56" s="10"/>
      <c r="F56" s="6"/>
      <c r="G56" s="6"/>
      <c r="H56" s="6"/>
      <c r="I56" s="6"/>
      <c r="J56" s="13"/>
      <c r="K56" s="13"/>
      <c r="L56" s="6"/>
      <c r="M56" s="6"/>
      <c r="N56" s="14">
        <f t="shared" si="0"/>
        <v>0</v>
      </c>
      <c r="O56" s="14">
        <f t="shared" si="0"/>
        <v>0</v>
      </c>
    </row>
    <row r="57" spans="1:15">
      <c r="A57" s="17" t="s">
        <v>39</v>
      </c>
      <c r="B57" s="9" t="s">
        <v>40</v>
      </c>
      <c r="C57" s="6">
        <v>4</v>
      </c>
      <c r="D57" s="9" t="s">
        <v>70</v>
      </c>
      <c r="E57" s="10">
        <v>38360</v>
      </c>
      <c r="F57" s="6" t="s">
        <v>280</v>
      </c>
      <c r="G57" s="6" t="s">
        <v>280</v>
      </c>
      <c r="H57" s="6">
        <v>653</v>
      </c>
      <c r="I57" s="6">
        <v>59.5</v>
      </c>
      <c r="J57" s="13">
        <v>149</v>
      </c>
      <c r="K57" s="13">
        <v>230</v>
      </c>
      <c r="L57" s="14">
        <f t="shared" si="1"/>
        <v>11.214270000000001</v>
      </c>
      <c r="M57" s="14">
        <f>(I57-20-7-7-7-7)*5.04</f>
        <v>57.96</v>
      </c>
      <c r="N57" s="14">
        <f t="shared" si="0"/>
        <v>137.78573</v>
      </c>
      <c r="O57" s="14">
        <f t="shared" si="0"/>
        <v>172.04</v>
      </c>
    </row>
    <row r="58" spans="1:15">
      <c r="A58" s="17"/>
      <c r="B58" s="9" t="s">
        <v>41</v>
      </c>
      <c r="C58" s="6"/>
      <c r="D58" s="9" t="s">
        <v>71</v>
      </c>
      <c r="E58" s="10">
        <v>39653</v>
      </c>
      <c r="F58" s="6"/>
      <c r="G58" s="6"/>
      <c r="H58" s="6"/>
      <c r="I58" s="6"/>
      <c r="J58" s="13"/>
      <c r="K58" s="13"/>
      <c r="L58" s="14"/>
      <c r="M58" s="14"/>
      <c r="N58" s="14">
        <f t="shared" si="0"/>
        <v>0</v>
      </c>
      <c r="O58" s="14">
        <f t="shared" si="0"/>
        <v>0</v>
      </c>
    </row>
    <row r="59" spans="1:15">
      <c r="A59" s="17"/>
      <c r="B59" s="9"/>
      <c r="C59" s="6"/>
      <c r="D59" s="9" t="s">
        <v>72</v>
      </c>
      <c r="E59" s="10">
        <v>40499</v>
      </c>
      <c r="F59" s="6"/>
      <c r="G59" s="6"/>
      <c r="H59" s="6"/>
      <c r="I59" s="6"/>
      <c r="J59" s="13"/>
      <c r="K59" s="13"/>
      <c r="L59" s="6"/>
      <c r="M59" s="6"/>
      <c r="N59" s="14">
        <f t="shared" si="0"/>
        <v>0</v>
      </c>
      <c r="O59" s="14">
        <f t="shared" si="0"/>
        <v>0</v>
      </c>
    </row>
    <row r="60" spans="1:15">
      <c r="A60" s="17"/>
      <c r="B60" s="9"/>
      <c r="C60" s="6"/>
      <c r="D60" s="9" t="s">
        <v>73</v>
      </c>
      <c r="E60" s="10">
        <v>42529</v>
      </c>
      <c r="F60" s="6"/>
      <c r="G60" s="6"/>
      <c r="H60" s="6"/>
      <c r="I60" s="6"/>
      <c r="J60" s="13"/>
      <c r="K60" s="13"/>
      <c r="L60" s="6"/>
      <c r="M60" s="6"/>
      <c r="N60" s="14">
        <f t="shared" si="0"/>
        <v>0</v>
      </c>
      <c r="O60" s="14">
        <f t="shared" si="0"/>
        <v>0</v>
      </c>
    </row>
    <row r="61" spans="1:15">
      <c r="A61" s="17"/>
      <c r="B61" s="9"/>
      <c r="C61" s="6"/>
      <c r="D61" s="9"/>
      <c r="E61" s="9"/>
      <c r="F61" s="6"/>
      <c r="G61" s="6"/>
      <c r="H61" s="6"/>
      <c r="I61" s="6"/>
      <c r="J61" s="13"/>
      <c r="K61" s="13"/>
      <c r="L61" s="6"/>
      <c r="M61" s="6"/>
      <c r="N61" s="14">
        <f t="shared" si="0"/>
        <v>0</v>
      </c>
      <c r="O61" s="14">
        <f t="shared" si="0"/>
        <v>0</v>
      </c>
    </row>
    <row r="62" spans="1:15">
      <c r="A62" s="18" t="s">
        <v>74</v>
      </c>
      <c r="B62" s="9" t="s">
        <v>75</v>
      </c>
      <c r="C62" s="6">
        <v>4</v>
      </c>
      <c r="D62" s="9" t="s">
        <v>77</v>
      </c>
      <c r="E62" s="10">
        <v>37836</v>
      </c>
      <c r="F62" s="6"/>
      <c r="G62" s="6"/>
      <c r="H62" s="6"/>
      <c r="I62" s="6"/>
      <c r="J62" s="13"/>
      <c r="K62" s="13"/>
      <c r="L62" s="6"/>
      <c r="M62" s="6"/>
      <c r="N62" s="14">
        <f t="shared" si="0"/>
        <v>0</v>
      </c>
      <c r="O62" s="14">
        <f t="shared" si="0"/>
        <v>0</v>
      </c>
    </row>
    <row r="63" spans="1:15">
      <c r="A63" s="17"/>
      <c r="B63" s="9" t="s">
        <v>76</v>
      </c>
      <c r="C63" s="6"/>
      <c r="D63" s="9" t="s">
        <v>78</v>
      </c>
      <c r="E63" s="10">
        <v>39442</v>
      </c>
      <c r="F63" s="6" t="s">
        <v>280</v>
      </c>
      <c r="G63" s="6" t="s">
        <v>280</v>
      </c>
      <c r="H63" s="6">
        <v>1042</v>
      </c>
      <c r="I63" s="6">
        <v>59.7</v>
      </c>
      <c r="J63" s="13">
        <v>42</v>
      </c>
      <c r="K63" s="13">
        <v>14</v>
      </c>
      <c r="L63" s="14">
        <f t="shared" si="1"/>
        <v>93.522780000000012</v>
      </c>
      <c r="M63" s="14">
        <f>(I63-20-5-5-5-5)*5.04</f>
        <v>99.288000000000011</v>
      </c>
      <c r="N63" s="14">
        <v>0</v>
      </c>
      <c r="O63" s="14">
        <v>0</v>
      </c>
    </row>
    <row r="64" spans="1:15">
      <c r="A64" s="17"/>
      <c r="B64" s="9"/>
      <c r="C64" s="6"/>
      <c r="D64" s="9" t="s">
        <v>79</v>
      </c>
      <c r="E64" s="10">
        <v>41060</v>
      </c>
      <c r="F64" s="6"/>
      <c r="G64" s="6"/>
      <c r="H64" s="6"/>
      <c r="I64" s="6"/>
      <c r="J64" s="13"/>
      <c r="K64" s="13"/>
      <c r="L64" s="6"/>
      <c r="M64" s="6"/>
      <c r="N64" s="14">
        <f t="shared" si="0"/>
        <v>0</v>
      </c>
      <c r="O64" s="14">
        <f t="shared" si="0"/>
        <v>0</v>
      </c>
    </row>
    <row r="65" spans="1:15">
      <c r="A65" s="17"/>
      <c r="B65" s="9"/>
      <c r="C65" s="6"/>
      <c r="D65" s="9" t="s">
        <v>80</v>
      </c>
      <c r="E65" s="10">
        <v>43487</v>
      </c>
      <c r="F65" s="6"/>
      <c r="G65" s="6"/>
      <c r="H65" s="6"/>
      <c r="I65" s="6"/>
      <c r="J65" s="13"/>
      <c r="K65" s="13"/>
      <c r="L65" s="6"/>
      <c r="M65" s="6"/>
      <c r="N65" s="14">
        <f t="shared" si="0"/>
        <v>0</v>
      </c>
      <c r="O65" s="14">
        <f t="shared" si="0"/>
        <v>0</v>
      </c>
    </row>
    <row r="66" spans="1:15">
      <c r="A66" s="17"/>
      <c r="B66" s="9"/>
      <c r="C66" s="6"/>
      <c r="D66" s="9"/>
      <c r="E66" s="9"/>
      <c r="F66" s="6"/>
      <c r="G66" s="6"/>
      <c r="H66" s="6"/>
      <c r="I66" s="6"/>
      <c r="J66" s="13"/>
      <c r="K66" s="13"/>
      <c r="L66" s="6"/>
      <c r="M66" s="6"/>
      <c r="N66" s="14">
        <f t="shared" si="0"/>
        <v>0</v>
      </c>
      <c r="O66" s="14">
        <f t="shared" si="0"/>
        <v>0</v>
      </c>
    </row>
    <row r="67" spans="1:15" ht="31.5">
      <c r="A67" s="17" t="s">
        <v>81</v>
      </c>
      <c r="B67" s="9" t="s">
        <v>82</v>
      </c>
      <c r="C67" s="6">
        <v>4</v>
      </c>
      <c r="D67" s="9" t="s">
        <v>84</v>
      </c>
      <c r="E67" s="10">
        <v>39559</v>
      </c>
      <c r="F67" s="21" t="s">
        <v>296</v>
      </c>
      <c r="G67" s="6"/>
      <c r="H67" s="6">
        <v>504</v>
      </c>
      <c r="I67" s="6">
        <v>35</v>
      </c>
      <c r="J67" s="13">
        <v>115</v>
      </c>
      <c r="K67" s="13">
        <v>91</v>
      </c>
      <c r="L67" s="6">
        <v>0</v>
      </c>
      <c r="M67" s="6">
        <v>0</v>
      </c>
      <c r="N67" s="14">
        <f t="shared" si="0"/>
        <v>115</v>
      </c>
      <c r="O67" s="14">
        <f t="shared" si="0"/>
        <v>91</v>
      </c>
    </row>
    <row r="68" spans="1:15">
      <c r="A68" s="17"/>
      <c r="B68" s="9" t="s">
        <v>83</v>
      </c>
      <c r="C68" s="6"/>
      <c r="D68" s="9" t="s">
        <v>85</v>
      </c>
      <c r="E68" s="11">
        <v>38730</v>
      </c>
      <c r="F68" s="6"/>
      <c r="G68" s="6"/>
      <c r="H68" s="6"/>
      <c r="I68" s="6"/>
      <c r="J68" s="13"/>
      <c r="K68" s="13"/>
      <c r="L68" s="6"/>
      <c r="M68" s="6"/>
      <c r="N68" s="14">
        <f t="shared" si="0"/>
        <v>0</v>
      </c>
      <c r="O68" s="14">
        <f t="shared" si="0"/>
        <v>0</v>
      </c>
    </row>
    <row r="69" spans="1:15">
      <c r="A69" s="17"/>
      <c r="B69" s="9"/>
      <c r="C69" s="6"/>
      <c r="D69" s="9" t="s">
        <v>86</v>
      </c>
      <c r="E69" s="10">
        <v>38163</v>
      </c>
      <c r="F69" s="6"/>
      <c r="G69" s="6"/>
      <c r="H69" s="6"/>
      <c r="I69" s="6"/>
      <c r="J69" s="13"/>
      <c r="K69" s="13"/>
      <c r="L69" s="6"/>
      <c r="M69" s="6"/>
      <c r="N69" s="14">
        <f t="shared" si="0"/>
        <v>0</v>
      </c>
      <c r="O69" s="14">
        <f t="shared" si="0"/>
        <v>0</v>
      </c>
    </row>
    <row r="70" spans="1:15">
      <c r="A70" s="17"/>
      <c r="B70" s="9"/>
      <c r="C70" s="6"/>
      <c r="D70" s="9" t="s">
        <v>87</v>
      </c>
      <c r="E70" s="10">
        <v>41180</v>
      </c>
      <c r="F70" s="6"/>
      <c r="G70" s="6"/>
      <c r="H70" s="6"/>
      <c r="I70" s="6"/>
      <c r="J70" s="13"/>
      <c r="K70" s="13"/>
      <c r="L70" s="6"/>
      <c r="M70" s="6"/>
      <c r="N70" s="14">
        <f t="shared" si="0"/>
        <v>0</v>
      </c>
      <c r="O70" s="14">
        <f t="shared" si="0"/>
        <v>0</v>
      </c>
    </row>
    <row r="71" spans="1:15">
      <c r="A71" s="17"/>
      <c r="B71" s="9"/>
      <c r="C71" s="6"/>
      <c r="D71" s="9"/>
      <c r="E71" s="9"/>
      <c r="F71" s="6"/>
      <c r="G71" s="6"/>
      <c r="H71" s="6"/>
      <c r="I71" s="6"/>
      <c r="J71" s="13"/>
      <c r="K71" s="13"/>
      <c r="L71" s="6"/>
      <c r="M71" s="6"/>
      <c r="N71" s="14">
        <f t="shared" si="0"/>
        <v>0</v>
      </c>
      <c r="O71" s="14">
        <f t="shared" si="0"/>
        <v>0</v>
      </c>
    </row>
    <row r="72" spans="1:15">
      <c r="A72" s="17" t="s">
        <v>88</v>
      </c>
      <c r="B72" s="9" t="s">
        <v>89</v>
      </c>
      <c r="C72" s="6">
        <v>4</v>
      </c>
      <c r="D72" s="9" t="s">
        <v>91</v>
      </c>
      <c r="E72" s="10">
        <v>36979</v>
      </c>
      <c r="F72" s="6"/>
      <c r="G72" s="6"/>
      <c r="H72" s="6"/>
      <c r="I72" s="6"/>
      <c r="J72" s="13"/>
      <c r="K72" s="13"/>
      <c r="L72" s="6"/>
      <c r="M72" s="6"/>
      <c r="N72" s="14">
        <f t="shared" si="0"/>
        <v>0</v>
      </c>
      <c r="O72" s="14">
        <f t="shared" si="0"/>
        <v>0</v>
      </c>
    </row>
    <row r="73" spans="1:15">
      <c r="A73" s="17"/>
      <c r="B73" s="9" t="s">
        <v>90</v>
      </c>
      <c r="C73" s="6"/>
      <c r="D73" s="9" t="s">
        <v>92</v>
      </c>
      <c r="E73" s="10">
        <v>37760</v>
      </c>
      <c r="F73" s="6" t="s">
        <v>280</v>
      </c>
      <c r="G73" s="6" t="s">
        <v>280</v>
      </c>
      <c r="H73" s="6">
        <v>830</v>
      </c>
      <c r="I73" s="6">
        <v>48.5</v>
      </c>
      <c r="J73" s="13">
        <v>192</v>
      </c>
      <c r="K73" s="13">
        <v>166</v>
      </c>
      <c r="L73" s="14">
        <f t="shared" ref="L73:L134" si="3">(H73-600)*70.53*0.3%</f>
        <v>48.665700000000001</v>
      </c>
      <c r="M73" s="14">
        <f>(I73-20-7-7-7-7)*5.04</f>
        <v>2.52</v>
      </c>
      <c r="N73" s="14">
        <f t="shared" ref="N73:O136" si="4">J73-L73</f>
        <v>143.33429999999998</v>
      </c>
      <c r="O73" s="14">
        <f t="shared" si="4"/>
        <v>163.47999999999999</v>
      </c>
    </row>
    <row r="74" spans="1:15">
      <c r="A74" s="17"/>
      <c r="B74" s="9"/>
      <c r="C74" s="6"/>
      <c r="D74" s="9" t="s">
        <v>93</v>
      </c>
      <c r="E74" s="9" t="s">
        <v>94</v>
      </c>
      <c r="F74" s="6"/>
      <c r="G74" s="6"/>
      <c r="H74" s="6"/>
      <c r="I74" s="6"/>
      <c r="J74" s="13"/>
      <c r="K74" s="13"/>
      <c r="L74" s="6"/>
      <c r="M74" s="6"/>
      <c r="N74" s="14">
        <f t="shared" si="4"/>
        <v>0</v>
      </c>
      <c r="O74" s="14">
        <f t="shared" si="4"/>
        <v>0</v>
      </c>
    </row>
    <row r="75" spans="1:15">
      <c r="A75" s="17"/>
      <c r="B75" s="9"/>
      <c r="C75" s="6"/>
      <c r="D75" s="9" t="s">
        <v>95</v>
      </c>
      <c r="E75" s="10">
        <v>43050</v>
      </c>
      <c r="F75" s="6"/>
      <c r="G75" s="6"/>
      <c r="H75" s="6"/>
      <c r="I75" s="6"/>
      <c r="J75" s="13"/>
      <c r="K75" s="13"/>
      <c r="L75" s="6"/>
      <c r="M75" s="6"/>
      <c r="N75" s="14">
        <f t="shared" si="4"/>
        <v>0</v>
      </c>
      <c r="O75" s="14">
        <f t="shared" si="4"/>
        <v>0</v>
      </c>
    </row>
    <row r="76" spans="1:15">
      <c r="A76" s="17"/>
      <c r="B76" s="9"/>
      <c r="C76" s="6"/>
      <c r="D76" s="9"/>
      <c r="E76" s="9"/>
      <c r="F76" s="6"/>
      <c r="G76" s="6"/>
      <c r="H76" s="6"/>
      <c r="I76" s="6"/>
      <c r="J76" s="13"/>
      <c r="K76" s="13"/>
      <c r="L76" s="6"/>
      <c r="M76" s="6"/>
      <c r="N76" s="14">
        <f t="shared" si="4"/>
        <v>0</v>
      </c>
      <c r="O76" s="14">
        <f t="shared" si="4"/>
        <v>0</v>
      </c>
    </row>
    <row r="77" spans="1:15">
      <c r="A77" s="17" t="s">
        <v>96</v>
      </c>
      <c r="B77" s="9" t="s">
        <v>97</v>
      </c>
      <c r="C77" s="6">
        <v>4</v>
      </c>
      <c r="D77" s="9" t="s">
        <v>99</v>
      </c>
      <c r="E77" s="10">
        <v>39296</v>
      </c>
      <c r="F77" s="6" t="s">
        <v>280</v>
      </c>
      <c r="G77" s="6" t="s">
        <v>280</v>
      </c>
      <c r="H77" s="6">
        <v>768</v>
      </c>
      <c r="I77" s="6">
        <v>49.8</v>
      </c>
      <c r="J77" s="13">
        <v>175</v>
      </c>
      <c r="K77" s="13">
        <v>173</v>
      </c>
      <c r="L77" s="14">
        <f t="shared" si="3"/>
        <v>35.547120000000007</v>
      </c>
      <c r="M77" s="14">
        <f>(I77-20-7-7-7-7)*5.04</f>
        <v>9.071999999999985</v>
      </c>
      <c r="N77" s="14">
        <f t="shared" si="4"/>
        <v>139.45287999999999</v>
      </c>
      <c r="O77" s="14">
        <f t="shared" si="4"/>
        <v>163.92800000000003</v>
      </c>
    </row>
    <row r="78" spans="1:15">
      <c r="A78" s="17"/>
      <c r="B78" s="9" t="s">
        <v>98</v>
      </c>
      <c r="C78" s="6"/>
      <c r="D78" s="9" t="s">
        <v>100</v>
      </c>
      <c r="E78" s="10">
        <v>40147</v>
      </c>
      <c r="F78" s="6"/>
      <c r="G78" s="6"/>
      <c r="H78" s="6"/>
      <c r="I78" s="6"/>
      <c r="J78" s="13"/>
      <c r="K78" s="13"/>
      <c r="L78" s="6"/>
      <c r="M78" s="6"/>
      <c r="N78" s="14">
        <f t="shared" si="4"/>
        <v>0</v>
      </c>
      <c r="O78" s="14">
        <f t="shared" si="4"/>
        <v>0</v>
      </c>
    </row>
    <row r="79" spans="1:15">
      <c r="A79" s="17"/>
      <c r="B79" s="9"/>
      <c r="C79" s="6"/>
      <c r="D79" s="9" t="s">
        <v>101</v>
      </c>
      <c r="E79" s="10">
        <v>41944</v>
      </c>
      <c r="F79" s="6"/>
      <c r="G79" s="6"/>
      <c r="H79" s="6"/>
      <c r="I79" s="6"/>
      <c r="J79" s="13"/>
      <c r="K79" s="13"/>
      <c r="L79" s="6"/>
      <c r="M79" s="6"/>
      <c r="N79" s="14">
        <f t="shared" si="4"/>
        <v>0</v>
      </c>
      <c r="O79" s="14">
        <f t="shared" si="4"/>
        <v>0</v>
      </c>
    </row>
    <row r="80" spans="1:15">
      <c r="A80" s="17"/>
      <c r="B80" s="9"/>
      <c r="C80" s="6"/>
      <c r="D80" s="9" t="s">
        <v>102</v>
      </c>
      <c r="E80" s="10">
        <v>42388</v>
      </c>
      <c r="F80" s="6"/>
      <c r="G80" s="6"/>
      <c r="H80" s="6"/>
      <c r="I80" s="6"/>
      <c r="J80" s="13"/>
      <c r="K80" s="13"/>
      <c r="L80" s="6"/>
      <c r="M80" s="6"/>
      <c r="N80" s="14">
        <f t="shared" si="4"/>
        <v>0</v>
      </c>
      <c r="O80" s="14">
        <f t="shared" si="4"/>
        <v>0</v>
      </c>
    </row>
    <row r="81" spans="1:15">
      <c r="A81" s="17"/>
      <c r="B81" s="9"/>
      <c r="C81" s="6"/>
      <c r="D81" s="9"/>
      <c r="E81" s="9"/>
      <c r="F81" s="6"/>
      <c r="G81" s="6"/>
      <c r="H81" s="6"/>
      <c r="I81" s="6"/>
      <c r="J81" s="13"/>
      <c r="K81" s="13"/>
      <c r="L81" s="6"/>
      <c r="M81" s="6"/>
      <c r="N81" s="14">
        <f t="shared" si="4"/>
        <v>0</v>
      </c>
      <c r="O81" s="14">
        <f t="shared" si="4"/>
        <v>0</v>
      </c>
    </row>
    <row r="82" spans="1:15">
      <c r="A82" s="17" t="s">
        <v>116</v>
      </c>
      <c r="B82" s="9" t="s">
        <v>117</v>
      </c>
      <c r="C82" s="6">
        <v>4</v>
      </c>
      <c r="D82" s="9" t="s">
        <v>119</v>
      </c>
      <c r="E82" s="10">
        <v>39420</v>
      </c>
      <c r="F82" s="6"/>
      <c r="G82" s="6"/>
      <c r="H82" s="6"/>
      <c r="I82" s="6"/>
      <c r="J82" s="13"/>
      <c r="K82" s="13"/>
      <c r="L82" s="6"/>
      <c r="M82" s="6"/>
      <c r="N82" s="14">
        <f t="shared" si="4"/>
        <v>0</v>
      </c>
      <c r="O82" s="14">
        <f t="shared" si="4"/>
        <v>0</v>
      </c>
    </row>
    <row r="83" spans="1:15">
      <c r="A83" s="17"/>
      <c r="B83" s="9" t="s">
        <v>118</v>
      </c>
      <c r="C83" s="6"/>
      <c r="D83" s="9" t="s">
        <v>120</v>
      </c>
      <c r="E83" s="10">
        <v>40084</v>
      </c>
      <c r="F83" s="6" t="s">
        <v>280</v>
      </c>
      <c r="G83" s="6" t="s">
        <v>280</v>
      </c>
      <c r="H83" s="6">
        <v>415.39</v>
      </c>
      <c r="I83" s="6">
        <v>47.3</v>
      </c>
      <c r="J83" s="13">
        <v>95</v>
      </c>
      <c r="K83" s="13">
        <v>163</v>
      </c>
      <c r="L83" s="6">
        <v>0</v>
      </c>
      <c r="M83" s="14">
        <v>0</v>
      </c>
      <c r="N83" s="14">
        <f t="shared" si="4"/>
        <v>95</v>
      </c>
      <c r="O83" s="14">
        <f t="shared" si="4"/>
        <v>163</v>
      </c>
    </row>
    <row r="84" spans="1:15">
      <c r="A84" s="17"/>
      <c r="B84" s="9"/>
      <c r="C84" s="6"/>
      <c r="D84" s="9" t="s">
        <v>121</v>
      </c>
      <c r="E84" s="10">
        <v>42085</v>
      </c>
      <c r="F84" s="6"/>
      <c r="G84" s="6"/>
      <c r="H84" s="6"/>
      <c r="I84" s="6"/>
      <c r="J84" s="13"/>
      <c r="K84" s="13"/>
      <c r="L84" s="6"/>
      <c r="M84" s="6"/>
      <c r="N84" s="14">
        <f t="shared" si="4"/>
        <v>0</v>
      </c>
      <c r="O84" s="14">
        <f t="shared" si="4"/>
        <v>0</v>
      </c>
    </row>
    <row r="85" spans="1:15">
      <c r="A85" s="17"/>
      <c r="B85" s="9"/>
      <c r="C85" s="6"/>
      <c r="D85" s="9" t="s">
        <v>122</v>
      </c>
      <c r="E85" s="10">
        <v>43490</v>
      </c>
      <c r="F85" s="6"/>
      <c r="G85" s="6"/>
      <c r="H85" s="6"/>
      <c r="I85" s="6"/>
      <c r="J85" s="13"/>
      <c r="K85" s="13"/>
      <c r="L85" s="6"/>
      <c r="M85" s="6"/>
      <c r="N85" s="14">
        <f t="shared" si="4"/>
        <v>0</v>
      </c>
      <c r="O85" s="14">
        <f t="shared" si="4"/>
        <v>0</v>
      </c>
    </row>
    <row r="86" spans="1:15">
      <c r="A86" s="17"/>
      <c r="B86" s="9"/>
      <c r="C86" s="6"/>
      <c r="D86" s="9"/>
      <c r="E86" s="9"/>
      <c r="F86" s="6"/>
      <c r="G86" s="6"/>
      <c r="H86" s="6"/>
      <c r="I86" s="6"/>
      <c r="J86" s="13"/>
      <c r="K86" s="13"/>
      <c r="L86" s="6"/>
      <c r="M86" s="6"/>
      <c r="N86" s="14">
        <f t="shared" si="4"/>
        <v>0</v>
      </c>
      <c r="O86" s="14">
        <f t="shared" si="4"/>
        <v>0</v>
      </c>
    </row>
    <row r="87" spans="1:15">
      <c r="A87" s="17" t="s">
        <v>191</v>
      </c>
      <c r="B87" s="9" t="s">
        <v>123</v>
      </c>
      <c r="C87" s="6">
        <v>4</v>
      </c>
      <c r="D87" s="9" t="s">
        <v>125</v>
      </c>
      <c r="E87" s="10">
        <v>39205</v>
      </c>
      <c r="F87" s="6"/>
      <c r="G87" s="6"/>
      <c r="H87" s="6"/>
      <c r="I87" s="6"/>
      <c r="J87" s="13"/>
      <c r="K87" s="13"/>
      <c r="L87" s="6"/>
      <c r="M87" s="6"/>
      <c r="N87" s="14">
        <f t="shared" si="4"/>
        <v>0</v>
      </c>
      <c r="O87" s="14">
        <f t="shared" si="4"/>
        <v>0</v>
      </c>
    </row>
    <row r="88" spans="1:15">
      <c r="A88" s="17"/>
      <c r="B88" s="9" t="s">
        <v>124</v>
      </c>
      <c r="C88" s="6"/>
      <c r="D88" s="9" t="s">
        <v>126</v>
      </c>
      <c r="E88" s="10">
        <v>40053</v>
      </c>
      <c r="F88" s="6" t="s">
        <v>280</v>
      </c>
      <c r="G88" s="6" t="s">
        <v>280</v>
      </c>
      <c r="H88" s="6">
        <v>635</v>
      </c>
      <c r="I88" s="6">
        <v>59.4</v>
      </c>
      <c r="J88" s="13">
        <v>36</v>
      </c>
      <c r="K88" s="13">
        <v>57</v>
      </c>
      <c r="L88" s="14">
        <f t="shared" si="3"/>
        <v>7.4056500000000005</v>
      </c>
      <c r="M88" s="14">
        <f>(I88-20-7-7-7-7)*5.04</f>
        <v>57.455999999999996</v>
      </c>
      <c r="N88" s="14">
        <f t="shared" si="4"/>
        <v>28.594349999999999</v>
      </c>
      <c r="O88" s="14">
        <v>0</v>
      </c>
    </row>
    <row r="89" spans="1:15">
      <c r="A89" s="17"/>
      <c r="B89" s="9"/>
      <c r="C89" s="6"/>
      <c r="D89" s="9" t="s">
        <v>127</v>
      </c>
      <c r="E89" s="10">
        <v>40053</v>
      </c>
      <c r="F89" s="6"/>
      <c r="G89" s="6"/>
      <c r="H89" s="6"/>
      <c r="I89" s="6"/>
      <c r="J89" s="13"/>
      <c r="K89" s="13"/>
      <c r="L89" s="6"/>
      <c r="M89" s="6"/>
      <c r="N89" s="14">
        <f t="shared" si="4"/>
        <v>0</v>
      </c>
      <c r="O89" s="14">
        <f t="shared" si="4"/>
        <v>0</v>
      </c>
    </row>
    <row r="90" spans="1:15">
      <c r="A90" s="17"/>
      <c r="B90" s="9"/>
      <c r="C90" s="6"/>
      <c r="D90" s="9" t="s">
        <v>128</v>
      </c>
      <c r="E90" s="10">
        <v>43223</v>
      </c>
      <c r="F90" s="6"/>
      <c r="G90" s="6"/>
      <c r="H90" s="6"/>
      <c r="I90" s="6"/>
      <c r="J90" s="13"/>
      <c r="K90" s="13"/>
      <c r="L90" s="6"/>
      <c r="M90" s="6"/>
      <c r="N90" s="14">
        <f t="shared" si="4"/>
        <v>0</v>
      </c>
      <c r="O90" s="14">
        <f t="shared" si="4"/>
        <v>0</v>
      </c>
    </row>
    <row r="91" spans="1:15">
      <c r="A91" s="17"/>
      <c r="B91" s="9"/>
      <c r="C91" s="6"/>
      <c r="D91" s="9"/>
      <c r="E91" s="9"/>
      <c r="F91" s="6"/>
      <c r="G91" s="6"/>
      <c r="H91" s="6"/>
      <c r="I91" s="6"/>
      <c r="J91" s="13"/>
      <c r="K91" s="13"/>
      <c r="L91" s="6"/>
      <c r="M91" s="6"/>
      <c r="N91" s="14">
        <f t="shared" si="4"/>
        <v>0</v>
      </c>
      <c r="O91" s="14">
        <f t="shared" si="4"/>
        <v>0</v>
      </c>
    </row>
    <row r="92" spans="1:15">
      <c r="A92" s="17" t="s">
        <v>129</v>
      </c>
      <c r="B92" s="9" t="s">
        <v>130</v>
      </c>
      <c r="C92" s="6">
        <v>4</v>
      </c>
      <c r="D92" s="9" t="s">
        <v>132</v>
      </c>
      <c r="E92" s="10">
        <v>37079</v>
      </c>
      <c r="F92" s="6"/>
      <c r="G92" s="6"/>
      <c r="H92" s="6"/>
      <c r="I92" s="6"/>
      <c r="J92" s="13"/>
      <c r="K92" s="13"/>
      <c r="L92" s="6"/>
      <c r="M92" s="6"/>
      <c r="N92" s="14">
        <f t="shared" si="4"/>
        <v>0</v>
      </c>
      <c r="O92" s="14">
        <f t="shared" si="4"/>
        <v>0</v>
      </c>
    </row>
    <row r="93" spans="1:15">
      <c r="A93" s="17"/>
      <c r="B93" s="9" t="s">
        <v>131</v>
      </c>
      <c r="C93" s="6"/>
      <c r="D93" s="9" t="s">
        <v>133</v>
      </c>
      <c r="E93" s="10">
        <v>38671</v>
      </c>
      <c r="F93" s="6" t="s">
        <v>280</v>
      </c>
      <c r="G93" s="6" t="s">
        <v>280</v>
      </c>
      <c r="H93" s="6">
        <v>749</v>
      </c>
      <c r="I93" s="6">
        <v>60.5</v>
      </c>
      <c r="J93" s="13">
        <v>171</v>
      </c>
      <c r="K93" s="13">
        <v>233</v>
      </c>
      <c r="L93" s="14">
        <f t="shared" si="3"/>
        <v>31.526909999999997</v>
      </c>
      <c r="M93" s="14">
        <f>(I93-20-7-7-7-7)*5.04</f>
        <v>63</v>
      </c>
      <c r="N93" s="14">
        <f t="shared" si="4"/>
        <v>139.47309000000001</v>
      </c>
      <c r="O93" s="14">
        <f t="shared" si="4"/>
        <v>170</v>
      </c>
    </row>
    <row r="94" spans="1:15">
      <c r="A94" s="17"/>
      <c r="B94" s="9"/>
      <c r="C94" s="6"/>
      <c r="D94" s="9" t="s">
        <v>134</v>
      </c>
      <c r="E94" s="10">
        <v>41585</v>
      </c>
      <c r="F94" s="6"/>
      <c r="G94" s="6"/>
      <c r="H94" s="6"/>
      <c r="I94" s="6"/>
      <c r="J94" s="13"/>
      <c r="K94" s="13"/>
      <c r="L94" s="6"/>
      <c r="M94" s="6"/>
      <c r="N94" s="14">
        <f t="shared" si="4"/>
        <v>0</v>
      </c>
      <c r="O94" s="14">
        <f t="shared" si="4"/>
        <v>0</v>
      </c>
    </row>
    <row r="95" spans="1:15">
      <c r="A95" s="17"/>
      <c r="B95" s="9"/>
      <c r="C95" s="6"/>
      <c r="D95" s="9" t="s">
        <v>135</v>
      </c>
      <c r="E95" s="10">
        <v>39941</v>
      </c>
      <c r="F95" s="6"/>
      <c r="G95" s="6"/>
      <c r="H95" s="6"/>
      <c r="I95" s="6"/>
      <c r="J95" s="13"/>
      <c r="K95" s="13"/>
      <c r="L95" s="6"/>
      <c r="M95" s="6"/>
      <c r="N95" s="14">
        <f t="shared" si="4"/>
        <v>0</v>
      </c>
      <c r="O95" s="14">
        <f t="shared" si="4"/>
        <v>0</v>
      </c>
    </row>
    <row r="96" spans="1:15">
      <c r="A96" s="17"/>
      <c r="B96" s="9"/>
      <c r="C96" s="6"/>
      <c r="D96" s="9"/>
      <c r="E96" s="9"/>
      <c r="F96" s="6"/>
      <c r="G96" s="6"/>
      <c r="H96" s="6"/>
      <c r="I96" s="6"/>
      <c r="J96" s="13"/>
      <c r="K96" s="13"/>
      <c r="L96" s="6"/>
      <c r="M96" s="6"/>
      <c r="N96" s="14">
        <f t="shared" si="4"/>
        <v>0</v>
      </c>
      <c r="O96" s="14">
        <f t="shared" si="4"/>
        <v>0</v>
      </c>
    </row>
    <row r="97" spans="1:15">
      <c r="A97" s="17" t="s">
        <v>297</v>
      </c>
      <c r="B97" s="9" t="s">
        <v>136</v>
      </c>
      <c r="C97" s="6">
        <v>4</v>
      </c>
      <c r="D97" s="9" t="s">
        <v>138</v>
      </c>
      <c r="E97" s="10">
        <v>38444</v>
      </c>
      <c r="F97" s="6" t="s">
        <v>280</v>
      </c>
      <c r="G97" s="6" t="s">
        <v>280</v>
      </c>
      <c r="H97" s="6">
        <v>694</v>
      </c>
      <c r="I97" s="6">
        <v>58.5</v>
      </c>
      <c r="J97" s="13">
        <v>22</v>
      </c>
      <c r="K97" s="13">
        <v>31</v>
      </c>
      <c r="L97" s="14">
        <f t="shared" si="3"/>
        <v>19.88946</v>
      </c>
      <c r="M97" s="14">
        <f>(I97-20-7-7-7-7)*5.04</f>
        <v>52.92</v>
      </c>
      <c r="N97" s="14">
        <f t="shared" si="4"/>
        <v>2.1105400000000003</v>
      </c>
      <c r="O97" s="14">
        <v>0</v>
      </c>
    </row>
    <row r="98" spans="1:15">
      <c r="A98" s="17" t="s">
        <v>298</v>
      </c>
      <c r="B98" s="9" t="s">
        <v>137</v>
      </c>
      <c r="C98" s="6"/>
      <c r="D98" s="9" t="s">
        <v>139</v>
      </c>
      <c r="E98" s="10">
        <v>39247</v>
      </c>
      <c r="F98" s="6"/>
      <c r="G98" s="6"/>
      <c r="H98" s="6">
        <v>768</v>
      </c>
      <c r="I98" s="6">
        <v>59.7</v>
      </c>
      <c r="J98" s="13">
        <v>175</v>
      </c>
      <c r="K98" s="13"/>
      <c r="L98" s="14">
        <f t="shared" si="3"/>
        <v>35.547120000000007</v>
      </c>
      <c r="M98" s="14">
        <f>(I98-20-7-7-7-7)*5.04</f>
        <v>58.968000000000018</v>
      </c>
      <c r="N98" s="14">
        <f t="shared" si="4"/>
        <v>139.45287999999999</v>
      </c>
      <c r="O98" s="14">
        <v>0</v>
      </c>
    </row>
    <row r="99" spans="1:15">
      <c r="A99" s="17"/>
      <c r="B99" s="9"/>
      <c r="C99" s="6"/>
      <c r="D99" s="9" t="s">
        <v>140</v>
      </c>
      <c r="E99" s="10">
        <v>40428</v>
      </c>
      <c r="F99" s="6"/>
      <c r="G99" s="6"/>
      <c r="H99" s="6"/>
      <c r="I99" s="6"/>
      <c r="J99" s="13"/>
      <c r="K99" s="13"/>
      <c r="L99" s="6"/>
      <c r="M99" s="6"/>
      <c r="N99" s="14">
        <f t="shared" si="4"/>
        <v>0</v>
      </c>
      <c r="O99" s="14">
        <f t="shared" si="4"/>
        <v>0</v>
      </c>
    </row>
    <row r="100" spans="1:15">
      <c r="A100" s="17"/>
      <c r="B100" s="9"/>
      <c r="C100" s="6"/>
      <c r="D100" s="9" t="s">
        <v>141</v>
      </c>
      <c r="E100" s="10">
        <v>42262</v>
      </c>
      <c r="F100" s="6"/>
      <c r="G100" s="6"/>
      <c r="H100" s="6"/>
      <c r="I100" s="6"/>
      <c r="J100" s="13"/>
      <c r="K100" s="13"/>
      <c r="L100" s="6"/>
      <c r="M100" s="6"/>
      <c r="N100" s="14">
        <f t="shared" si="4"/>
        <v>0</v>
      </c>
      <c r="O100" s="14">
        <f t="shared" si="4"/>
        <v>0</v>
      </c>
    </row>
    <row r="101" spans="1:15">
      <c r="A101" s="17"/>
      <c r="B101" s="9"/>
      <c r="C101" s="6"/>
      <c r="D101" s="9"/>
      <c r="E101" s="9"/>
      <c r="F101" s="6"/>
      <c r="G101" s="6"/>
      <c r="H101" s="6"/>
      <c r="I101" s="6"/>
      <c r="J101" s="13"/>
      <c r="K101" s="13"/>
      <c r="L101" s="6"/>
      <c r="M101" s="6"/>
      <c r="N101" s="14">
        <f t="shared" si="4"/>
        <v>0</v>
      </c>
      <c r="O101" s="14">
        <f t="shared" si="4"/>
        <v>0</v>
      </c>
    </row>
    <row r="102" spans="1:15" ht="31.5">
      <c r="A102" s="17" t="s">
        <v>142</v>
      </c>
      <c r="B102" s="9" t="s">
        <v>143</v>
      </c>
      <c r="C102" s="6">
        <v>4</v>
      </c>
      <c r="D102" s="9" t="s">
        <v>144</v>
      </c>
      <c r="E102" s="10">
        <v>36966</v>
      </c>
      <c r="F102" s="21" t="s">
        <v>310</v>
      </c>
      <c r="G102" s="6" t="s">
        <v>280</v>
      </c>
      <c r="H102" s="6">
        <v>574</v>
      </c>
      <c r="I102" s="6">
        <v>45.1</v>
      </c>
      <c r="J102" s="13">
        <v>131</v>
      </c>
      <c r="K102" s="13">
        <v>152</v>
      </c>
      <c r="L102" s="6">
        <v>0</v>
      </c>
      <c r="M102" s="14">
        <v>0</v>
      </c>
      <c r="N102" s="14">
        <f t="shared" si="4"/>
        <v>131</v>
      </c>
      <c r="O102" s="14">
        <f t="shared" si="4"/>
        <v>152</v>
      </c>
    </row>
    <row r="103" spans="1:15">
      <c r="A103" s="17"/>
      <c r="B103" s="9" t="s">
        <v>281</v>
      </c>
      <c r="C103" s="6"/>
      <c r="D103" s="9" t="s">
        <v>145</v>
      </c>
      <c r="E103" s="10">
        <v>37846</v>
      </c>
      <c r="F103" s="6"/>
      <c r="G103" s="6"/>
      <c r="H103" s="6"/>
      <c r="I103" s="6"/>
      <c r="J103" s="13"/>
      <c r="K103" s="13"/>
      <c r="L103" s="6"/>
      <c r="M103" s="6">
        <v>0</v>
      </c>
      <c r="N103" s="14">
        <f t="shared" si="4"/>
        <v>0</v>
      </c>
      <c r="O103" s="14">
        <f t="shared" si="4"/>
        <v>0</v>
      </c>
    </row>
    <row r="104" spans="1:15">
      <c r="A104" s="17"/>
      <c r="B104" s="9"/>
      <c r="C104" s="6"/>
      <c r="D104" s="9" t="s">
        <v>146</v>
      </c>
      <c r="E104" s="10">
        <v>38666</v>
      </c>
      <c r="F104" s="6"/>
      <c r="G104" s="6"/>
      <c r="H104" s="6"/>
      <c r="I104" s="6"/>
      <c r="J104" s="13"/>
      <c r="K104" s="13"/>
      <c r="L104" s="6"/>
      <c r="M104" s="6"/>
      <c r="N104" s="14">
        <f t="shared" si="4"/>
        <v>0</v>
      </c>
      <c r="O104" s="14">
        <f t="shared" si="4"/>
        <v>0</v>
      </c>
    </row>
    <row r="105" spans="1:15">
      <c r="A105" s="17"/>
      <c r="B105" s="9"/>
      <c r="C105" s="6"/>
      <c r="D105" s="9" t="s">
        <v>147</v>
      </c>
      <c r="E105" s="10">
        <v>41206</v>
      </c>
      <c r="F105" s="6"/>
      <c r="G105" s="6"/>
      <c r="H105" s="6"/>
      <c r="I105" s="6"/>
      <c r="J105" s="13"/>
      <c r="K105" s="13"/>
      <c r="L105" s="6"/>
      <c r="M105" s="6"/>
      <c r="N105" s="14">
        <f t="shared" si="4"/>
        <v>0</v>
      </c>
      <c r="O105" s="14">
        <f t="shared" si="4"/>
        <v>0</v>
      </c>
    </row>
    <row r="106" spans="1:15">
      <c r="A106" s="17"/>
      <c r="B106" s="9"/>
      <c r="C106" s="6"/>
      <c r="D106" s="9"/>
      <c r="E106" s="9"/>
      <c r="F106" s="6"/>
      <c r="G106" s="6"/>
      <c r="H106" s="6"/>
      <c r="I106" s="6"/>
      <c r="J106" s="13"/>
      <c r="K106" s="13"/>
      <c r="L106" s="6"/>
      <c r="M106" s="6"/>
      <c r="N106" s="14">
        <f t="shared" si="4"/>
        <v>0</v>
      </c>
      <c r="O106" s="14">
        <f t="shared" si="4"/>
        <v>0</v>
      </c>
    </row>
    <row r="107" spans="1:15" ht="31.5">
      <c r="A107" s="19" t="s">
        <v>148</v>
      </c>
      <c r="B107" s="9" t="s">
        <v>149</v>
      </c>
      <c r="C107" s="6">
        <v>4</v>
      </c>
      <c r="D107" s="9" t="s">
        <v>151</v>
      </c>
      <c r="E107" s="10">
        <v>38287</v>
      </c>
      <c r="F107" s="6" t="s">
        <v>280</v>
      </c>
      <c r="G107" s="6" t="s">
        <v>280</v>
      </c>
      <c r="H107" s="6">
        <v>726</v>
      </c>
      <c r="I107" s="6">
        <v>48.8</v>
      </c>
      <c r="J107" s="13"/>
      <c r="K107" s="13">
        <v>47</v>
      </c>
      <c r="L107" s="14">
        <f t="shared" si="3"/>
        <v>26.660340000000001</v>
      </c>
      <c r="M107" s="14">
        <f>(I107-20-7-7-7-7)*5.04</f>
        <v>4.0319999999999858</v>
      </c>
      <c r="N107" s="14">
        <v>0</v>
      </c>
      <c r="O107" s="14">
        <v>0</v>
      </c>
    </row>
    <row r="108" spans="1:15">
      <c r="A108" s="17"/>
      <c r="B108" s="9" t="s">
        <v>150</v>
      </c>
      <c r="C108" s="6"/>
      <c r="D108" s="9" t="s">
        <v>152</v>
      </c>
      <c r="E108" s="10">
        <v>39176</v>
      </c>
      <c r="F108" s="6"/>
      <c r="G108" s="6"/>
      <c r="H108" s="6"/>
      <c r="I108" s="6"/>
      <c r="J108" s="13"/>
      <c r="K108" s="13"/>
      <c r="L108" s="6"/>
      <c r="M108" s="6"/>
      <c r="N108" s="14">
        <f t="shared" si="4"/>
        <v>0</v>
      </c>
      <c r="O108" s="14">
        <f t="shared" si="4"/>
        <v>0</v>
      </c>
    </row>
    <row r="109" spans="1:15">
      <c r="A109" s="17"/>
      <c r="B109" s="9"/>
      <c r="C109" s="6"/>
      <c r="D109" s="9" t="s">
        <v>11</v>
      </c>
      <c r="E109" s="10">
        <v>40728</v>
      </c>
      <c r="F109" s="6"/>
      <c r="G109" s="6"/>
      <c r="H109" s="6"/>
      <c r="I109" s="6"/>
      <c r="J109" s="13"/>
      <c r="K109" s="13"/>
      <c r="L109" s="6"/>
      <c r="M109" s="6"/>
      <c r="N109" s="14">
        <f t="shared" si="4"/>
        <v>0</v>
      </c>
      <c r="O109" s="14">
        <f t="shared" si="4"/>
        <v>0</v>
      </c>
    </row>
    <row r="110" spans="1:15">
      <c r="A110" s="17"/>
      <c r="B110" s="9"/>
      <c r="C110" s="6"/>
      <c r="D110" s="9" t="s">
        <v>153</v>
      </c>
      <c r="E110" s="10">
        <v>41522</v>
      </c>
      <c r="F110" s="6"/>
      <c r="G110" s="6"/>
      <c r="H110" s="6"/>
      <c r="I110" s="6"/>
      <c r="J110" s="13"/>
      <c r="K110" s="13"/>
      <c r="L110" s="6"/>
      <c r="M110" s="6"/>
      <c r="N110" s="14">
        <f t="shared" si="4"/>
        <v>0</v>
      </c>
      <c r="O110" s="14">
        <f t="shared" si="4"/>
        <v>0</v>
      </c>
    </row>
    <row r="111" spans="1:15">
      <c r="A111" s="17"/>
      <c r="B111" s="9"/>
      <c r="C111" s="6"/>
      <c r="D111" s="9"/>
      <c r="E111" s="9"/>
      <c r="F111" s="6"/>
      <c r="G111" s="6"/>
      <c r="H111" s="6"/>
      <c r="I111" s="6"/>
      <c r="J111" s="13"/>
      <c r="K111" s="13"/>
      <c r="L111" s="6"/>
      <c r="M111" s="6"/>
      <c r="N111" s="14">
        <f t="shared" si="4"/>
        <v>0</v>
      </c>
      <c r="O111" s="14">
        <f t="shared" si="4"/>
        <v>0</v>
      </c>
    </row>
    <row r="112" spans="1:15" ht="31.5">
      <c r="A112" s="17" t="s">
        <v>154</v>
      </c>
      <c r="B112" s="9" t="s">
        <v>155</v>
      </c>
      <c r="C112" s="6">
        <v>4</v>
      </c>
      <c r="D112" s="9" t="s">
        <v>157</v>
      </c>
      <c r="E112" s="10">
        <v>38425</v>
      </c>
      <c r="F112" s="21" t="s">
        <v>299</v>
      </c>
      <c r="G112" s="6"/>
      <c r="H112" s="6">
        <v>951</v>
      </c>
      <c r="I112" s="6">
        <v>168.8</v>
      </c>
      <c r="J112" s="13">
        <v>217</v>
      </c>
      <c r="K112" s="13">
        <v>753</v>
      </c>
      <c r="L112" s="14">
        <f t="shared" si="3"/>
        <v>74.268090000000001</v>
      </c>
      <c r="M112" s="14">
        <f>(I112-20-5-5-5-5)*5.04</f>
        <v>649.15200000000004</v>
      </c>
      <c r="N112" s="14">
        <f t="shared" si="4"/>
        <v>142.73191</v>
      </c>
      <c r="O112" s="14">
        <f t="shared" si="4"/>
        <v>103.84799999999996</v>
      </c>
    </row>
    <row r="113" spans="1:15">
      <c r="A113" s="17"/>
      <c r="B113" s="9" t="s">
        <v>156</v>
      </c>
      <c r="C113" s="6"/>
      <c r="D113" s="9" t="s">
        <v>158</v>
      </c>
      <c r="E113" s="10">
        <v>40750</v>
      </c>
      <c r="F113" s="6"/>
      <c r="G113" s="6"/>
      <c r="H113" s="6"/>
      <c r="I113" s="6"/>
      <c r="J113" s="13"/>
      <c r="K113" s="13"/>
      <c r="L113" s="6"/>
      <c r="M113" s="6"/>
      <c r="N113" s="14">
        <f t="shared" si="4"/>
        <v>0</v>
      </c>
      <c r="O113" s="14">
        <f t="shared" si="4"/>
        <v>0</v>
      </c>
    </row>
    <row r="114" spans="1:15">
      <c r="A114" s="17"/>
      <c r="B114" s="9"/>
      <c r="C114" s="6"/>
      <c r="D114" s="9" t="s">
        <v>159</v>
      </c>
      <c r="E114" s="10">
        <v>41726</v>
      </c>
      <c r="F114" s="6"/>
      <c r="G114" s="6"/>
      <c r="H114" s="6"/>
      <c r="I114" s="6"/>
      <c r="J114" s="13"/>
      <c r="K114" s="13"/>
      <c r="L114" s="6"/>
      <c r="M114" s="6"/>
      <c r="N114" s="14">
        <f t="shared" si="4"/>
        <v>0</v>
      </c>
      <c r="O114" s="14">
        <f t="shared" si="4"/>
        <v>0</v>
      </c>
    </row>
    <row r="115" spans="1:15">
      <c r="A115" s="17"/>
      <c r="B115" s="9"/>
      <c r="C115" s="6"/>
      <c r="D115" s="9" t="s">
        <v>160</v>
      </c>
      <c r="E115" s="10">
        <v>42534</v>
      </c>
      <c r="F115" s="6"/>
      <c r="G115" s="6"/>
      <c r="H115" s="6"/>
      <c r="I115" s="6"/>
      <c r="J115" s="13"/>
      <c r="K115" s="13"/>
      <c r="L115" s="6"/>
      <c r="M115" s="6"/>
      <c r="N115" s="14">
        <f t="shared" si="4"/>
        <v>0</v>
      </c>
      <c r="O115" s="14">
        <f t="shared" si="4"/>
        <v>0</v>
      </c>
    </row>
    <row r="116" spans="1:15">
      <c r="A116" s="17"/>
      <c r="B116" s="9"/>
      <c r="C116" s="6"/>
      <c r="D116" s="9"/>
      <c r="E116" s="10"/>
      <c r="F116" s="6"/>
      <c r="G116" s="6"/>
      <c r="H116" s="6"/>
      <c r="I116" s="6"/>
      <c r="J116" s="13"/>
      <c r="K116" s="13"/>
      <c r="L116" s="6"/>
      <c r="M116" s="6"/>
      <c r="N116" s="14">
        <f t="shared" si="4"/>
        <v>0</v>
      </c>
      <c r="O116" s="14">
        <f t="shared" si="4"/>
        <v>0</v>
      </c>
    </row>
    <row r="117" spans="1:15" ht="31.5">
      <c r="A117" s="17" t="s">
        <v>184</v>
      </c>
      <c r="B117" s="9" t="s">
        <v>185</v>
      </c>
      <c r="C117" s="6">
        <v>4</v>
      </c>
      <c r="D117" s="9" t="s">
        <v>187</v>
      </c>
      <c r="E117" s="10">
        <v>37941</v>
      </c>
      <c r="F117" s="22" t="s">
        <v>300</v>
      </c>
      <c r="G117" s="6"/>
      <c r="H117" s="6">
        <v>835</v>
      </c>
      <c r="I117" s="6">
        <v>58.9</v>
      </c>
      <c r="J117" s="13">
        <v>48</v>
      </c>
      <c r="K117" s="13">
        <v>56</v>
      </c>
      <c r="L117" s="14">
        <f t="shared" si="3"/>
        <v>49.723649999999999</v>
      </c>
      <c r="M117" s="14">
        <f>(I117-20-7-7-7-7)*5.04</f>
        <v>54.935999999999993</v>
      </c>
      <c r="N117" s="14">
        <v>0</v>
      </c>
      <c r="O117" s="14">
        <v>0</v>
      </c>
    </row>
    <row r="118" spans="1:15">
      <c r="A118" s="17"/>
      <c r="B118" s="9" t="s">
        <v>186</v>
      </c>
      <c r="C118" s="6"/>
      <c r="D118" s="9" t="s">
        <v>188</v>
      </c>
      <c r="E118" s="10">
        <v>39305</v>
      </c>
      <c r="F118" s="6"/>
      <c r="G118" s="6"/>
      <c r="H118" s="6"/>
      <c r="I118" s="6"/>
      <c r="J118" s="13"/>
      <c r="K118" s="13"/>
      <c r="L118" s="6"/>
      <c r="M118" s="6"/>
      <c r="N118" s="14">
        <f t="shared" si="4"/>
        <v>0</v>
      </c>
      <c r="O118" s="14">
        <f t="shared" si="4"/>
        <v>0</v>
      </c>
    </row>
    <row r="119" spans="1:15">
      <c r="A119" s="17"/>
      <c r="B119" s="9"/>
      <c r="C119" s="6"/>
      <c r="D119" s="9" t="s">
        <v>189</v>
      </c>
      <c r="E119" s="10">
        <v>42574</v>
      </c>
      <c r="F119" s="6"/>
      <c r="G119" s="6"/>
      <c r="H119" s="6"/>
      <c r="I119" s="6"/>
      <c r="J119" s="13"/>
      <c r="K119" s="13"/>
      <c r="L119" s="6"/>
      <c r="M119" s="6"/>
      <c r="N119" s="14">
        <f t="shared" si="4"/>
        <v>0</v>
      </c>
      <c r="O119" s="14">
        <f t="shared" si="4"/>
        <v>0</v>
      </c>
    </row>
    <row r="120" spans="1:15">
      <c r="A120" s="17"/>
      <c r="B120" s="9"/>
      <c r="C120" s="6"/>
      <c r="D120" s="9" t="s">
        <v>190</v>
      </c>
      <c r="E120" s="10">
        <v>43381</v>
      </c>
      <c r="F120" s="6"/>
      <c r="G120" s="6"/>
      <c r="H120" s="6"/>
      <c r="I120" s="6"/>
      <c r="J120" s="13"/>
      <c r="K120" s="13"/>
      <c r="L120" s="6"/>
      <c r="M120" s="6"/>
      <c r="N120" s="14">
        <f t="shared" si="4"/>
        <v>0</v>
      </c>
      <c r="O120" s="14">
        <f t="shared" si="4"/>
        <v>0</v>
      </c>
    </row>
    <row r="121" spans="1:15">
      <c r="A121" s="17"/>
      <c r="B121" s="9"/>
      <c r="C121" s="6"/>
      <c r="D121" s="9"/>
      <c r="E121" s="10"/>
      <c r="F121" s="6"/>
      <c r="G121" s="6"/>
      <c r="H121" s="6"/>
      <c r="I121" s="6"/>
      <c r="J121" s="13"/>
      <c r="K121" s="13"/>
      <c r="L121" s="6"/>
      <c r="M121" s="6"/>
      <c r="N121" s="14">
        <f t="shared" si="4"/>
        <v>0</v>
      </c>
      <c r="O121" s="14">
        <f t="shared" si="4"/>
        <v>0</v>
      </c>
    </row>
    <row r="122" spans="1:15">
      <c r="A122" s="17" t="s">
        <v>161</v>
      </c>
      <c r="B122" s="9" t="s">
        <v>162</v>
      </c>
      <c r="C122" s="6">
        <v>3</v>
      </c>
      <c r="D122" s="9" t="s">
        <v>163</v>
      </c>
      <c r="E122" s="10">
        <v>38510</v>
      </c>
      <c r="F122" s="6" t="s">
        <v>282</v>
      </c>
      <c r="G122" s="6" t="s">
        <v>282</v>
      </c>
      <c r="H122" s="6">
        <v>787</v>
      </c>
      <c r="I122" s="6">
        <v>58.9</v>
      </c>
      <c r="J122" s="13"/>
      <c r="K122" s="13"/>
      <c r="L122" s="14">
        <f t="shared" si="3"/>
        <v>39.567330000000005</v>
      </c>
      <c r="M122" s="14">
        <f>(I122-20-7-7-7)*5.04</f>
        <v>90.215999999999994</v>
      </c>
      <c r="N122" s="14">
        <v>0</v>
      </c>
      <c r="O122" s="14">
        <v>0</v>
      </c>
    </row>
    <row r="123" spans="1:15">
      <c r="A123" s="17"/>
      <c r="B123" s="9"/>
      <c r="C123" s="6"/>
      <c r="D123" s="9" t="s">
        <v>164</v>
      </c>
      <c r="E123" s="10">
        <v>39286</v>
      </c>
      <c r="F123" s="6"/>
      <c r="G123" s="6"/>
      <c r="H123" s="6"/>
      <c r="I123" s="6"/>
      <c r="J123" s="13"/>
      <c r="K123" s="13"/>
      <c r="L123" s="6"/>
      <c r="M123" s="6"/>
      <c r="N123" s="14">
        <f t="shared" si="4"/>
        <v>0</v>
      </c>
      <c r="O123" s="14">
        <f t="shared" si="4"/>
        <v>0</v>
      </c>
    </row>
    <row r="124" spans="1:15">
      <c r="A124" s="17"/>
      <c r="B124" s="9"/>
      <c r="C124" s="6"/>
      <c r="D124" s="9" t="s">
        <v>165</v>
      </c>
      <c r="E124" s="10">
        <v>39861</v>
      </c>
      <c r="F124" s="6"/>
      <c r="G124" s="6"/>
      <c r="H124" s="6"/>
      <c r="I124" s="6"/>
      <c r="J124" s="13"/>
      <c r="K124" s="13"/>
      <c r="L124" s="6"/>
      <c r="M124" s="6"/>
      <c r="N124" s="14">
        <f t="shared" si="4"/>
        <v>0</v>
      </c>
      <c r="O124" s="14">
        <f t="shared" si="4"/>
        <v>0</v>
      </c>
    </row>
    <row r="125" spans="1:15">
      <c r="A125" s="17"/>
      <c r="B125" s="9"/>
      <c r="C125" s="6"/>
      <c r="D125" s="9"/>
      <c r="E125" s="9"/>
      <c r="F125" s="6"/>
      <c r="G125" s="6"/>
      <c r="H125" s="6"/>
      <c r="I125" s="6"/>
      <c r="J125" s="13"/>
      <c r="K125" s="13"/>
      <c r="L125" s="6"/>
      <c r="M125" s="6"/>
      <c r="N125" s="14">
        <f t="shared" si="4"/>
        <v>0</v>
      </c>
      <c r="O125" s="14">
        <f t="shared" si="4"/>
        <v>0</v>
      </c>
    </row>
    <row r="126" spans="1:15">
      <c r="A126" s="17" t="s">
        <v>166</v>
      </c>
      <c r="B126" s="9" t="s">
        <v>167</v>
      </c>
      <c r="C126" s="6">
        <v>3</v>
      </c>
      <c r="D126" s="9" t="s">
        <v>169</v>
      </c>
      <c r="E126" s="10">
        <v>37355</v>
      </c>
      <c r="F126" s="6"/>
      <c r="G126" s="6"/>
      <c r="H126" s="6"/>
      <c r="I126" s="6"/>
      <c r="J126" s="13"/>
      <c r="K126" s="13"/>
      <c r="L126" s="6"/>
      <c r="M126" s="6"/>
      <c r="N126" s="14">
        <f t="shared" si="4"/>
        <v>0</v>
      </c>
      <c r="O126" s="14">
        <f t="shared" si="4"/>
        <v>0</v>
      </c>
    </row>
    <row r="127" spans="1:15">
      <c r="A127" s="17"/>
      <c r="B127" s="9" t="s">
        <v>168</v>
      </c>
      <c r="C127" s="6"/>
      <c r="D127" s="9" t="s">
        <v>170</v>
      </c>
      <c r="E127" s="10">
        <v>38151</v>
      </c>
      <c r="F127" s="6" t="s">
        <v>280</v>
      </c>
      <c r="G127" s="6" t="s">
        <v>280</v>
      </c>
      <c r="H127" s="6">
        <v>726</v>
      </c>
      <c r="I127" s="6">
        <v>61.2</v>
      </c>
      <c r="J127" s="13">
        <v>116</v>
      </c>
      <c r="K127" s="13">
        <v>178</v>
      </c>
      <c r="L127" s="14">
        <f t="shared" si="3"/>
        <v>26.660340000000001</v>
      </c>
      <c r="M127" s="14">
        <f>(I127-20-7-7-7)*5.04</f>
        <v>101.80800000000002</v>
      </c>
      <c r="N127" s="14">
        <f t="shared" si="4"/>
        <v>89.339659999999995</v>
      </c>
      <c r="O127" s="14">
        <f t="shared" si="4"/>
        <v>76.191999999999979</v>
      </c>
    </row>
    <row r="128" spans="1:15">
      <c r="A128" s="17"/>
      <c r="B128" s="9"/>
      <c r="C128" s="6"/>
      <c r="D128" s="9" t="s">
        <v>171</v>
      </c>
      <c r="E128" s="10">
        <v>40379</v>
      </c>
      <c r="F128" s="6"/>
      <c r="G128" s="6"/>
      <c r="H128" s="6"/>
      <c r="I128" s="6"/>
      <c r="J128" s="13"/>
      <c r="K128" s="13"/>
      <c r="L128" s="14"/>
      <c r="M128" s="14"/>
      <c r="N128" s="14">
        <f t="shared" si="4"/>
        <v>0</v>
      </c>
      <c r="O128" s="14">
        <f t="shared" si="4"/>
        <v>0</v>
      </c>
    </row>
    <row r="129" spans="1:15">
      <c r="A129" s="17"/>
      <c r="B129" s="9"/>
      <c r="C129" s="6"/>
      <c r="D129" s="9"/>
      <c r="E129" s="9"/>
      <c r="F129" s="6"/>
      <c r="G129" s="6"/>
      <c r="H129" s="6"/>
      <c r="I129" s="6"/>
      <c r="J129" s="13"/>
      <c r="K129" s="13"/>
      <c r="L129" s="14"/>
      <c r="M129" s="14"/>
      <c r="N129" s="14">
        <f t="shared" si="4"/>
        <v>0</v>
      </c>
      <c r="O129" s="14">
        <f t="shared" si="4"/>
        <v>0</v>
      </c>
    </row>
    <row r="130" spans="1:15">
      <c r="A130" s="17" t="s">
        <v>172</v>
      </c>
      <c r="B130" s="9" t="s">
        <v>173</v>
      </c>
      <c r="C130" s="6">
        <v>3</v>
      </c>
      <c r="D130" s="9" t="s">
        <v>175</v>
      </c>
      <c r="E130" s="10">
        <v>38972</v>
      </c>
      <c r="F130" s="6"/>
      <c r="G130" s="6"/>
      <c r="H130" s="6"/>
      <c r="I130" s="6"/>
      <c r="J130" s="13"/>
      <c r="K130" s="13"/>
      <c r="L130" s="14"/>
      <c r="M130" s="14"/>
      <c r="N130" s="14">
        <f t="shared" si="4"/>
        <v>0</v>
      </c>
      <c r="O130" s="14">
        <f t="shared" si="4"/>
        <v>0</v>
      </c>
    </row>
    <row r="131" spans="1:15">
      <c r="A131" s="17"/>
      <c r="B131" s="9" t="s">
        <v>174</v>
      </c>
      <c r="C131" s="6"/>
      <c r="D131" s="9" t="s">
        <v>176</v>
      </c>
      <c r="E131" s="10">
        <v>40560</v>
      </c>
      <c r="F131" s="6" t="s">
        <v>280</v>
      </c>
      <c r="G131" s="6" t="s">
        <v>280</v>
      </c>
      <c r="H131" s="6">
        <v>784</v>
      </c>
      <c r="I131" s="6">
        <v>59.7</v>
      </c>
      <c r="J131" s="13">
        <v>141</v>
      </c>
      <c r="K131" s="13">
        <v>223</v>
      </c>
      <c r="L131" s="14">
        <f t="shared" si="3"/>
        <v>38.932560000000002</v>
      </c>
      <c r="M131" s="14">
        <f>(I131-20-7-7-7)*5.04</f>
        <v>94.248000000000019</v>
      </c>
      <c r="N131" s="14">
        <f t="shared" si="4"/>
        <v>102.06744</v>
      </c>
      <c r="O131" s="14">
        <f t="shared" si="4"/>
        <v>128.75199999999998</v>
      </c>
    </row>
    <row r="132" spans="1:15">
      <c r="A132" s="17"/>
      <c r="B132" s="9"/>
      <c r="C132" s="6"/>
      <c r="D132" s="9" t="s">
        <v>177</v>
      </c>
      <c r="E132" s="10">
        <v>42655</v>
      </c>
      <c r="F132" s="6"/>
      <c r="G132" s="6"/>
      <c r="H132" s="6"/>
      <c r="I132" s="6"/>
      <c r="J132" s="13"/>
      <c r="K132" s="13"/>
      <c r="L132" s="14"/>
      <c r="M132" s="14"/>
      <c r="N132" s="14">
        <f t="shared" si="4"/>
        <v>0</v>
      </c>
      <c r="O132" s="14">
        <f t="shared" si="4"/>
        <v>0</v>
      </c>
    </row>
    <row r="133" spans="1:15">
      <c r="A133" s="17"/>
      <c r="B133" s="9"/>
      <c r="C133" s="6"/>
      <c r="D133" s="9"/>
      <c r="E133" s="9"/>
      <c r="F133" s="6"/>
      <c r="G133" s="6"/>
      <c r="H133" s="6"/>
      <c r="I133" s="6"/>
      <c r="J133" s="13"/>
      <c r="K133" s="13"/>
      <c r="L133" s="14"/>
      <c r="M133" s="14"/>
      <c r="N133" s="14">
        <f t="shared" si="4"/>
        <v>0</v>
      </c>
      <c r="O133" s="14">
        <f t="shared" si="4"/>
        <v>0</v>
      </c>
    </row>
    <row r="134" spans="1:15">
      <c r="A134" s="17" t="s">
        <v>283</v>
      </c>
      <c r="B134" s="9" t="s">
        <v>179</v>
      </c>
      <c r="C134" s="6">
        <v>3</v>
      </c>
      <c r="D134" s="9" t="s">
        <v>181</v>
      </c>
      <c r="E134" s="10">
        <v>39044</v>
      </c>
      <c r="F134" s="6" t="s">
        <v>280</v>
      </c>
      <c r="G134" s="6" t="s">
        <v>280</v>
      </c>
      <c r="H134" s="6">
        <v>1525</v>
      </c>
      <c r="I134" s="6">
        <v>45.7</v>
      </c>
      <c r="J134" s="13">
        <v>70</v>
      </c>
      <c r="K134" s="13">
        <v>31</v>
      </c>
      <c r="L134" s="14">
        <f t="shared" si="3"/>
        <v>195.72075000000001</v>
      </c>
      <c r="M134" s="14">
        <f>(I134-20-7-7-7)*5.04</f>
        <v>23.688000000000013</v>
      </c>
      <c r="N134" s="14">
        <v>0</v>
      </c>
      <c r="O134" s="14">
        <v>0</v>
      </c>
    </row>
    <row r="135" spans="1:15">
      <c r="A135" s="17"/>
      <c r="B135" s="9" t="s">
        <v>180</v>
      </c>
      <c r="C135" s="6"/>
      <c r="D135" s="9" t="s">
        <v>182</v>
      </c>
      <c r="E135" s="10">
        <v>40039</v>
      </c>
      <c r="F135" s="6"/>
      <c r="G135" s="6"/>
      <c r="H135" s="6"/>
      <c r="I135" s="6"/>
      <c r="J135" s="13"/>
      <c r="K135" s="13"/>
      <c r="L135" s="14"/>
      <c r="M135" s="14"/>
      <c r="N135" s="14">
        <f t="shared" si="4"/>
        <v>0</v>
      </c>
      <c r="O135" s="14">
        <f t="shared" si="4"/>
        <v>0</v>
      </c>
    </row>
    <row r="136" spans="1:15">
      <c r="A136" s="17"/>
      <c r="B136" s="9"/>
      <c r="C136" s="6"/>
      <c r="D136" s="9" t="s">
        <v>183</v>
      </c>
      <c r="E136" s="10">
        <v>38452</v>
      </c>
      <c r="F136" s="6"/>
      <c r="G136" s="6"/>
      <c r="H136" s="6"/>
      <c r="I136" s="6"/>
      <c r="J136" s="13"/>
      <c r="K136" s="13"/>
      <c r="L136" s="14"/>
      <c r="M136" s="14"/>
      <c r="N136" s="14">
        <f t="shared" si="4"/>
        <v>0</v>
      </c>
      <c r="O136" s="14">
        <f t="shared" si="4"/>
        <v>0</v>
      </c>
    </row>
    <row r="137" spans="1:15">
      <c r="A137" s="17"/>
      <c r="B137" s="9"/>
      <c r="C137" s="6"/>
      <c r="D137" s="9"/>
      <c r="E137" s="9"/>
      <c r="F137" s="6"/>
      <c r="G137" s="6"/>
      <c r="H137" s="6"/>
      <c r="I137" s="6"/>
      <c r="J137" s="13"/>
      <c r="K137" s="13"/>
      <c r="L137" s="14"/>
      <c r="M137" s="14"/>
      <c r="N137" s="14">
        <f t="shared" ref="N137:O200" si="5">J137-L137</f>
        <v>0</v>
      </c>
      <c r="O137" s="14">
        <f t="shared" si="5"/>
        <v>0</v>
      </c>
    </row>
    <row r="138" spans="1:15">
      <c r="A138" s="17" t="s">
        <v>178</v>
      </c>
      <c r="B138" s="9" t="s">
        <v>192</v>
      </c>
      <c r="C138" s="6">
        <v>3</v>
      </c>
      <c r="D138" s="9" t="s">
        <v>194</v>
      </c>
      <c r="E138" s="9" t="s">
        <v>195</v>
      </c>
      <c r="F138" s="6" t="s">
        <v>280</v>
      </c>
      <c r="G138" s="6" t="s">
        <v>280</v>
      </c>
      <c r="H138" s="6">
        <v>1702</v>
      </c>
      <c r="I138" s="6">
        <v>51.1</v>
      </c>
      <c r="J138" s="13">
        <v>388</v>
      </c>
      <c r="K138" s="13">
        <v>186</v>
      </c>
      <c r="L138" s="14">
        <f t="shared" ref="L138:L199" si="6">(H138-600)*70.53*0.3%</f>
        <v>233.17218</v>
      </c>
      <c r="M138" s="14">
        <f>(I138-20-7-7-7)*5.04</f>
        <v>50.904000000000011</v>
      </c>
      <c r="N138" s="14">
        <f t="shared" si="5"/>
        <v>154.82782</v>
      </c>
      <c r="O138" s="14">
        <f t="shared" si="5"/>
        <v>135.096</v>
      </c>
    </row>
    <row r="139" spans="1:15">
      <c r="A139" s="17"/>
      <c r="B139" s="9" t="s">
        <v>193</v>
      </c>
      <c r="C139" s="6"/>
      <c r="D139" s="9" t="s">
        <v>196</v>
      </c>
      <c r="E139" s="10">
        <v>39640</v>
      </c>
      <c r="F139" s="6"/>
      <c r="G139" s="6"/>
      <c r="H139" s="6"/>
      <c r="I139" s="6"/>
      <c r="J139" s="13"/>
      <c r="K139" s="13"/>
      <c r="L139" s="14"/>
      <c r="M139" s="14"/>
      <c r="N139" s="14">
        <f t="shared" si="5"/>
        <v>0</v>
      </c>
      <c r="O139" s="14">
        <f t="shared" si="5"/>
        <v>0</v>
      </c>
    </row>
    <row r="140" spans="1:15">
      <c r="A140" s="17"/>
      <c r="B140" s="9"/>
      <c r="C140" s="6"/>
      <c r="D140" s="9" t="s">
        <v>197</v>
      </c>
      <c r="E140" s="10">
        <v>43216</v>
      </c>
      <c r="F140" s="6"/>
      <c r="G140" s="6"/>
      <c r="H140" s="6"/>
      <c r="I140" s="6"/>
      <c r="J140" s="13"/>
      <c r="K140" s="13"/>
      <c r="L140" s="14"/>
      <c r="M140" s="14"/>
      <c r="N140" s="14">
        <f t="shared" si="5"/>
        <v>0</v>
      </c>
      <c r="O140" s="14">
        <f t="shared" si="5"/>
        <v>0</v>
      </c>
    </row>
    <row r="141" spans="1:15">
      <c r="A141" s="17"/>
      <c r="B141" s="9"/>
      <c r="C141" s="6"/>
      <c r="D141" s="9"/>
      <c r="E141" s="9"/>
      <c r="F141" s="6"/>
      <c r="G141" s="6"/>
      <c r="H141" s="6"/>
      <c r="I141" s="6"/>
      <c r="J141" s="13"/>
      <c r="K141" s="13"/>
      <c r="L141" s="14"/>
      <c r="M141" s="14"/>
      <c r="N141" s="14">
        <f t="shared" si="5"/>
        <v>0</v>
      </c>
      <c r="O141" s="14">
        <f t="shared" si="5"/>
        <v>0</v>
      </c>
    </row>
    <row r="142" spans="1:15" ht="42">
      <c r="A142" s="19" t="s">
        <v>198</v>
      </c>
      <c r="B142" s="9" t="s">
        <v>199</v>
      </c>
      <c r="C142" s="6">
        <v>3</v>
      </c>
      <c r="D142" s="9" t="s">
        <v>200</v>
      </c>
      <c r="E142" s="10">
        <v>40484</v>
      </c>
      <c r="F142" s="21" t="s">
        <v>301</v>
      </c>
      <c r="G142" s="6"/>
      <c r="H142" s="6">
        <v>633</v>
      </c>
      <c r="I142" s="6">
        <v>48.2</v>
      </c>
      <c r="J142" s="13"/>
      <c r="K142" s="13">
        <v>33</v>
      </c>
      <c r="L142" s="14">
        <f t="shared" si="6"/>
        <v>6.9824700000000011</v>
      </c>
      <c r="M142" s="14">
        <f>(I142-20-7-7-7)*5.04</f>
        <v>36.288000000000018</v>
      </c>
      <c r="N142" s="14">
        <v>0</v>
      </c>
      <c r="O142" s="14">
        <v>0</v>
      </c>
    </row>
    <row r="143" spans="1:15">
      <c r="A143" s="17"/>
      <c r="B143" s="9"/>
      <c r="C143" s="6"/>
      <c r="D143" s="9" t="s">
        <v>201</v>
      </c>
      <c r="E143" s="10">
        <v>41349</v>
      </c>
      <c r="F143" s="6"/>
      <c r="G143" s="6"/>
      <c r="H143" s="6"/>
      <c r="I143" s="6"/>
      <c r="J143" s="13"/>
      <c r="K143" s="13"/>
      <c r="L143" s="6"/>
      <c r="M143" s="6"/>
      <c r="N143" s="14">
        <f t="shared" si="5"/>
        <v>0</v>
      </c>
      <c r="O143" s="14">
        <f t="shared" si="5"/>
        <v>0</v>
      </c>
    </row>
    <row r="144" spans="1:15">
      <c r="A144" s="17"/>
      <c r="B144" s="9"/>
      <c r="C144" s="6"/>
      <c r="D144" s="9" t="s">
        <v>202</v>
      </c>
      <c r="E144" s="10">
        <v>42441</v>
      </c>
      <c r="F144" s="6"/>
      <c r="G144" s="6"/>
      <c r="H144" s="6"/>
      <c r="I144" s="6"/>
      <c r="J144" s="13"/>
      <c r="K144" s="13"/>
      <c r="L144" s="6"/>
      <c r="M144" s="6"/>
      <c r="N144" s="14">
        <f t="shared" si="5"/>
        <v>0</v>
      </c>
      <c r="O144" s="14">
        <f t="shared" si="5"/>
        <v>0</v>
      </c>
    </row>
    <row r="145" spans="1:15">
      <c r="A145" s="17"/>
      <c r="B145" s="9"/>
      <c r="C145" s="6"/>
      <c r="D145" s="9"/>
      <c r="E145" s="9"/>
      <c r="F145" s="6"/>
      <c r="G145" s="6"/>
      <c r="H145" s="6"/>
      <c r="I145" s="6"/>
      <c r="J145" s="13"/>
      <c r="K145" s="13"/>
      <c r="L145" s="6"/>
      <c r="M145" s="6"/>
      <c r="N145" s="14">
        <f t="shared" si="5"/>
        <v>0</v>
      </c>
      <c r="O145" s="14">
        <f t="shared" si="5"/>
        <v>0</v>
      </c>
    </row>
    <row r="146" spans="1:15">
      <c r="A146" s="17" t="s">
        <v>302</v>
      </c>
      <c r="B146" s="9" t="s">
        <v>203</v>
      </c>
      <c r="C146" s="6">
        <v>3</v>
      </c>
      <c r="D146" s="9" t="s">
        <v>205</v>
      </c>
      <c r="E146" s="10">
        <v>37598</v>
      </c>
      <c r="F146" s="6"/>
      <c r="G146" s="6"/>
      <c r="H146" s="6"/>
      <c r="I146" s="6"/>
      <c r="J146" s="13"/>
      <c r="K146" s="13"/>
      <c r="L146" s="6"/>
      <c r="M146" s="6"/>
      <c r="N146" s="14">
        <f t="shared" si="5"/>
        <v>0</v>
      </c>
      <c r="O146" s="14">
        <f t="shared" si="5"/>
        <v>0</v>
      </c>
    </row>
    <row r="147" spans="1:15">
      <c r="A147" s="17" t="s">
        <v>303</v>
      </c>
      <c r="B147" s="9" t="s">
        <v>204</v>
      </c>
      <c r="C147" s="6"/>
      <c r="D147" s="9" t="s">
        <v>206</v>
      </c>
      <c r="E147" s="10">
        <v>39392</v>
      </c>
      <c r="F147" s="6" t="s">
        <v>280</v>
      </c>
      <c r="G147" s="6" t="s">
        <v>280</v>
      </c>
      <c r="H147" s="6">
        <v>524</v>
      </c>
      <c r="I147" s="6">
        <v>45.1</v>
      </c>
      <c r="J147" s="13">
        <v>120</v>
      </c>
      <c r="K147" s="13">
        <v>136</v>
      </c>
      <c r="L147" s="6">
        <v>0</v>
      </c>
      <c r="M147" s="14">
        <f>(I147-20-7-7-7)*5.04</f>
        <v>20.664000000000009</v>
      </c>
      <c r="N147" s="14">
        <f t="shared" si="5"/>
        <v>120</v>
      </c>
      <c r="O147" s="14">
        <f t="shared" si="5"/>
        <v>115.33599999999998</v>
      </c>
    </row>
    <row r="148" spans="1:15">
      <c r="A148" s="17"/>
      <c r="B148" s="9"/>
      <c r="C148" s="6"/>
      <c r="D148" s="9" t="s">
        <v>207</v>
      </c>
      <c r="E148" s="10">
        <v>40029</v>
      </c>
      <c r="F148" s="6" t="s">
        <v>280</v>
      </c>
      <c r="G148" s="6" t="s">
        <v>280</v>
      </c>
      <c r="H148" s="6">
        <v>784</v>
      </c>
      <c r="I148" s="6">
        <v>47.2</v>
      </c>
      <c r="J148" s="13">
        <v>179</v>
      </c>
      <c r="K148" s="13">
        <v>169</v>
      </c>
      <c r="L148" s="14">
        <f t="shared" si="6"/>
        <v>38.932560000000002</v>
      </c>
      <c r="M148" s="14">
        <f>(I148-20-7-7-7)*5.04</f>
        <v>31.248000000000015</v>
      </c>
      <c r="N148" s="14">
        <f t="shared" si="5"/>
        <v>140.06744</v>
      </c>
      <c r="O148" s="14">
        <f t="shared" si="5"/>
        <v>137.75199999999998</v>
      </c>
    </row>
    <row r="149" spans="1:15">
      <c r="A149" s="17"/>
      <c r="B149" s="9"/>
      <c r="C149" s="6"/>
      <c r="D149" s="9"/>
      <c r="E149" s="9"/>
      <c r="F149" s="6"/>
      <c r="G149" s="6"/>
      <c r="H149" s="6"/>
      <c r="I149" s="6"/>
      <c r="J149" s="13"/>
      <c r="K149" s="13"/>
      <c r="L149" s="6"/>
      <c r="M149" s="6"/>
      <c r="N149" s="14">
        <f t="shared" si="5"/>
        <v>0</v>
      </c>
      <c r="O149" s="14">
        <f t="shared" si="5"/>
        <v>0</v>
      </c>
    </row>
    <row r="150" spans="1:15">
      <c r="A150" s="17" t="s">
        <v>208</v>
      </c>
      <c r="B150" s="9" t="s">
        <v>209</v>
      </c>
      <c r="C150" s="6">
        <v>3</v>
      </c>
      <c r="D150" s="9" t="s">
        <v>12</v>
      </c>
      <c r="E150" s="10">
        <v>38649</v>
      </c>
      <c r="F150" s="6" t="s">
        <v>280</v>
      </c>
      <c r="G150" s="6" t="s">
        <v>280</v>
      </c>
      <c r="H150" s="6">
        <v>942</v>
      </c>
      <c r="I150" s="6">
        <v>78</v>
      </c>
      <c r="J150" s="13">
        <v>215</v>
      </c>
      <c r="K150" s="13">
        <v>64</v>
      </c>
      <c r="L150" s="14">
        <f t="shared" si="6"/>
        <v>72.363780000000006</v>
      </c>
      <c r="M150" s="14">
        <f>(I150-20-7-7-7)*5.04</f>
        <v>186.48</v>
      </c>
      <c r="N150" s="14">
        <f t="shared" si="5"/>
        <v>142.63621999999998</v>
      </c>
      <c r="O150" s="14">
        <v>0</v>
      </c>
    </row>
    <row r="151" spans="1:15">
      <c r="A151" s="17"/>
      <c r="B151" s="9" t="s">
        <v>210</v>
      </c>
      <c r="C151" s="6"/>
      <c r="D151" s="9" t="s">
        <v>211</v>
      </c>
      <c r="E151" s="10">
        <v>41447</v>
      </c>
      <c r="F151" s="6"/>
      <c r="G151" s="6"/>
      <c r="H151" s="6"/>
      <c r="I151" s="6"/>
      <c r="J151" s="13"/>
      <c r="K151" s="13"/>
      <c r="L151" s="6"/>
      <c r="M151" s="6"/>
      <c r="N151" s="14">
        <f t="shared" si="5"/>
        <v>0</v>
      </c>
      <c r="O151" s="14">
        <f t="shared" si="5"/>
        <v>0</v>
      </c>
    </row>
    <row r="152" spans="1:15">
      <c r="A152" s="17"/>
      <c r="B152" s="9"/>
      <c r="C152" s="6"/>
      <c r="D152" s="9" t="s">
        <v>213</v>
      </c>
      <c r="E152" s="10">
        <v>42270</v>
      </c>
      <c r="F152" s="6"/>
      <c r="G152" s="6"/>
      <c r="H152" s="6"/>
      <c r="I152" s="6"/>
      <c r="J152" s="13"/>
      <c r="K152" s="13"/>
      <c r="L152" s="6"/>
      <c r="M152" s="6"/>
      <c r="N152" s="14">
        <f t="shared" si="5"/>
        <v>0</v>
      </c>
      <c r="O152" s="14">
        <f t="shared" si="5"/>
        <v>0</v>
      </c>
    </row>
    <row r="153" spans="1:15">
      <c r="A153" s="17"/>
      <c r="B153" s="9"/>
      <c r="C153" s="6"/>
      <c r="D153" s="9"/>
      <c r="E153" s="9"/>
      <c r="F153" s="6"/>
      <c r="G153" s="6"/>
      <c r="H153" s="6"/>
      <c r="I153" s="6"/>
      <c r="J153" s="13"/>
      <c r="K153" s="13"/>
      <c r="L153" s="6"/>
      <c r="M153" s="6"/>
      <c r="N153" s="14">
        <f t="shared" si="5"/>
        <v>0</v>
      </c>
      <c r="O153" s="14">
        <f t="shared" si="5"/>
        <v>0</v>
      </c>
    </row>
    <row r="154" spans="1:15" ht="63">
      <c r="A154" s="19" t="s">
        <v>214</v>
      </c>
      <c r="B154" s="9" t="s">
        <v>215</v>
      </c>
      <c r="C154" s="6">
        <v>3</v>
      </c>
      <c r="D154" s="9" t="s">
        <v>217</v>
      </c>
      <c r="E154" s="10">
        <v>38662</v>
      </c>
      <c r="F154" s="35" t="s">
        <v>304</v>
      </c>
      <c r="G154" s="6" t="s">
        <v>280</v>
      </c>
      <c r="H154" s="6">
        <v>804</v>
      </c>
      <c r="I154" s="6">
        <v>52.8</v>
      </c>
      <c r="J154" s="13">
        <v>184</v>
      </c>
      <c r="K154" s="13">
        <v>199</v>
      </c>
      <c r="L154" s="14">
        <f t="shared" si="6"/>
        <v>43.164360000000002</v>
      </c>
      <c r="M154" s="14">
        <f>(I154-20-7-7-7)*5.04</f>
        <v>59.471999999999987</v>
      </c>
      <c r="N154" s="14">
        <f t="shared" si="5"/>
        <v>140.83564000000001</v>
      </c>
      <c r="O154" s="14">
        <f t="shared" si="5"/>
        <v>139.52800000000002</v>
      </c>
    </row>
    <row r="155" spans="1:15">
      <c r="A155" s="19"/>
      <c r="B155" s="9" t="s">
        <v>216</v>
      </c>
      <c r="C155" s="6"/>
      <c r="D155" s="9" t="s">
        <v>218</v>
      </c>
      <c r="E155" s="10">
        <v>40036</v>
      </c>
      <c r="F155" s="6"/>
      <c r="G155" s="6"/>
      <c r="H155" s="6"/>
      <c r="I155" s="6"/>
      <c r="J155" s="13"/>
      <c r="K155" s="13"/>
      <c r="L155" s="14"/>
      <c r="M155" s="14"/>
      <c r="N155" s="14">
        <f t="shared" si="5"/>
        <v>0</v>
      </c>
      <c r="O155" s="14">
        <f t="shared" si="5"/>
        <v>0</v>
      </c>
    </row>
    <row r="156" spans="1:15">
      <c r="A156" s="17"/>
      <c r="B156" s="9"/>
      <c r="C156" s="6"/>
      <c r="D156" s="9" t="s">
        <v>219</v>
      </c>
      <c r="E156" s="10">
        <v>40449</v>
      </c>
      <c r="F156" s="6"/>
      <c r="G156" s="6"/>
      <c r="H156" s="6"/>
      <c r="I156" s="6"/>
      <c r="J156" s="13"/>
      <c r="K156" s="13"/>
      <c r="L156" s="6"/>
      <c r="M156" s="6"/>
      <c r="N156" s="14">
        <f t="shared" si="5"/>
        <v>0</v>
      </c>
      <c r="O156" s="14">
        <f t="shared" si="5"/>
        <v>0</v>
      </c>
    </row>
    <row r="157" spans="1:15">
      <c r="A157" s="17"/>
      <c r="B157" s="9"/>
      <c r="C157" s="6"/>
      <c r="D157" s="9"/>
      <c r="E157" s="9"/>
      <c r="F157" s="6"/>
      <c r="G157" s="6"/>
      <c r="H157" s="6"/>
      <c r="I157" s="6"/>
      <c r="J157" s="13"/>
      <c r="K157" s="13"/>
      <c r="L157" s="6"/>
      <c r="M157" s="6"/>
      <c r="N157" s="14">
        <f t="shared" si="5"/>
        <v>0</v>
      </c>
      <c r="O157" s="14">
        <f t="shared" si="5"/>
        <v>0</v>
      </c>
    </row>
    <row r="158" spans="1:15">
      <c r="A158" s="17" t="s">
        <v>220</v>
      </c>
      <c r="B158" s="9" t="s">
        <v>221</v>
      </c>
      <c r="C158" s="6">
        <v>3</v>
      </c>
      <c r="D158" s="9" t="s">
        <v>223</v>
      </c>
      <c r="E158" s="10">
        <v>37928</v>
      </c>
      <c r="F158" s="6"/>
      <c r="G158" s="6"/>
      <c r="H158" s="6"/>
      <c r="I158" s="6"/>
      <c r="J158" s="13"/>
      <c r="K158" s="13"/>
      <c r="L158" s="6"/>
      <c r="M158" s="6"/>
      <c r="N158" s="14">
        <f t="shared" si="5"/>
        <v>0</v>
      </c>
      <c r="O158" s="14">
        <f t="shared" si="5"/>
        <v>0</v>
      </c>
    </row>
    <row r="159" spans="1:15">
      <c r="A159" s="17"/>
      <c r="B159" s="9" t="s">
        <v>222</v>
      </c>
      <c r="C159" s="6"/>
      <c r="D159" s="9" t="s">
        <v>224</v>
      </c>
      <c r="E159" s="10">
        <v>39279</v>
      </c>
      <c r="F159" s="6" t="s">
        <v>280</v>
      </c>
      <c r="G159" s="6" t="s">
        <v>280</v>
      </c>
      <c r="H159" s="6">
        <v>1435</v>
      </c>
      <c r="I159" s="6">
        <v>49.5</v>
      </c>
      <c r="J159" s="13">
        <v>328</v>
      </c>
      <c r="K159" s="13">
        <v>0</v>
      </c>
      <c r="L159" s="14">
        <f t="shared" si="6"/>
        <v>176.67765</v>
      </c>
      <c r="M159" s="14">
        <f>(I159-20-5-5-5)*5.04</f>
        <v>73.08</v>
      </c>
      <c r="N159" s="14">
        <f t="shared" si="5"/>
        <v>151.32235</v>
      </c>
      <c r="O159" s="14">
        <v>0</v>
      </c>
    </row>
    <row r="160" spans="1:15">
      <c r="A160" s="17"/>
      <c r="B160" s="9"/>
      <c r="C160" s="6"/>
      <c r="D160" s="9" t="s">
        <v>225</v>
      </c>
      <c r="E160" s="10">
        <v>41675</v>
      </c>
      <c r="F160" s="6"/>
      <c r="G160" s="6"/>
      <c r="H160" s="6"/>
      <c r="I160" s="6"/>
      <c r="J160" s="13"/>
      <c r="K160" s="13"/>
      <c r="L160" s="14"/>
      <c r="M160" s="14"/>
      <c r="N160" s="14">
        <f t="shared" si="5"/>
        <v>0</v>
      </c>
      <c r="O160" s="14">
        <f t="shared" si="5"/>
        <v>0</v>
      </c>
    </row>
    <row r="161" spans="1:17">
      <c r="A161" s="17"/>
      <c r="B161" s="9"/>
      <c r="C161" s="6"/>
      <c r="D161" s="9"/>
      <c r="E161" s="9"/>
      <c r="F161" s="6"/>
      <c r="G161" s="6"/>
      <c r="H161" s="6"/>
      <c r="I161" s="6"/>
      <c r="J161" s="13"/>
      <c r="K161" s="13"/>
      <c r="L161" s="6"/>
      <c r="M161" s="6"/>
      <c r="N161" s="14">
        <f t="shared" si="5"/>
        <v>0</v>
      </c>
      <c r="O161" s="14">
        <f t="shared" si="5"/>
        <v>0</v>
      </c>
    </row>
    <row r="162" spans="1:17">
      <c r="A162" s="17" t="s">
        <v>226</v>
      </c>
      <c r="B162" s="9" t="s">
        <v>227</v>
      </c>
      <c r="C162" s="6">
        <v>3</v>
      </c>
      <c r="D162" s="9" t="s">
        <v>228</v>
      </c>
      <c r="E162" s="10">
        <v>37301</v>
      </c>
      <c r="F162" s="6" t="s">
        <v>280</v>
      </c>
      <c r="G162" s="6" t="s">
        <v>280</v>
      </c>
      <c r="H162" s="6">
        <v>501</v>
      </c>
      <c r="I162" s="6">
        <v>58.3</v>
      </c>
      <c r="J162" s="13">
        <v>34</v>
      </c>
      <c r="K162" s="13">
        <v>42</v>
      </c>
      <c r="L162" s="6">
        <v>0</v>
      </c>
      <c r="M162" s="14">
        <f>(I162-20-7-7-7)*5.04</f>
        <v>87.191999999999993</v>
      </c>
      <c r="N162" s="14">
        <f t="shared" si="5"/>
        <v>34</v>
      </c>
      <c r="O162" s="14">
        <v>0</v>
      </c>
    </row>
    <row r="163" spans="1:17">
      <c r="A163" s="17"/>
      <c r="B163" s="9"/>
      <c r="C163" s="6"/>
      <c r="D163" s="9" t="s">
        <v>229</v>
      </c>
      <c r="E163" s="10">
        <v>39331</v>
      </c>
      <c r="F163" s="6"/>
      <c r="G163" s="6"/>
      <c r="H163" s="6"/>
      <c r="I163" s="6"/>
      <c r="J163" s="13"/>
      <c r="K163" s="13"/>
      <c r="L163" s="6"/>
      <c r="M163" s="6"/>
      <c r="N163" s="14">
        <f t="shared" si="5"/>
        <v>0</v>
      </c>
      <c r="O163" s="14">
        <f t="shared" si="5"/>
        <v>0</v>
      </c>
    </row>
    <row r="164" spans="1:17">
      <c r="A164" s="17"/>
      <c r="B164" s="9"/>
      <c r="C164" s="6"/>
      <c r="D164" s="9" t="s">
        <v>230</v>
      </c>
      <c r="E164" s="10">
        <v>42411</v>
      </c>
      <c r="F164" s="6"/>
      <c r="G164" s="6"/>
      <c r="H164" s="6"/>
      <c r="I164" s="6"/>
      <c r="J164" s="13"/>
      <c r="K164" s="13"/>
      <c r="L164" s="6"/>
      <c r="M164" s="6"/>
      <c r="N164" s="14">
        <f t="shared" si="5"/>
        <v>0</v>
      </c>
      <c r="O164" s="14">
        <f t="shared" si="5"/>
        <v>0</v>
      </c>
    </row>
    <row r="165" spans="1:17">
      <c r="A165" s="17"/>
      <c r="B165" s="9"/>
      <c r="C165" s="6"/>
      <c r="D165" s="9"/>
      <c r="E165" s="9"/>
      <c r="F165" s="6"/>
      <c r="G165" s="6"/>
      <c r="H165" s="6"/>
      <c r="I165" s="6"/>
      <c r="J165" s="13"/>
      <c r="K165" s="13"/>
      <c r="L165" s="6"/>
      <c r="M165" s="6"/>
      <c r="N165" s="14">
        <f t="shared" si="5"/>
        <v>0</v>
      </c>
      <c r="O165" s="14">
        <f t="shared" si="5"/>
        <v>0</v>
      </c>
    </row>
    <row r="166" spans="1:17" s="49" customFormat="1">
      <c r="A166" s="42" t="s">
        <v>312</v>
      </c>
      <c r="B166" s="43" t="s">
        <v>231</v>
      </c>
      <c r="C166" s="44">
        <v>3</v>
      </c>
      <c r="D166" s="43" t="s">
        <v>233</v>
      </c>
      <c r="E166" s="45">
        <v>38550</v>
      </c>
      <c r="F166" s="44" t="s">
        <v>313</v>
      </c>
      <c r="G166" s="44" t="s">
        <v>282</v>
      </c>
      <c r="H166" s="44">
        <v>524</v>
      </c>
      <c r="I166" s="44">
        <v>50</v>
      </c>
      <c r="J166" s="46">
        <v>120</v>
      </c>
      <c r="K166" s="46">
        <v>180</v>
      </c>
      <c r="L166" s="47">
        <v>0</v>
      </c>
      <c r="M166" s="47">
        <f>(50-20-5-5-5)*5.04</f>
        <v>75.599999999999994</v>
      </c>
      <c r="N166" s="47">
        <f>J166-L166</f>
        <v>120</v>
      </c>
      <c r="O166" s="47">
        <f>K166-M166</f>
        <v>104.4</v>
      </c>
      <c r="P166" s="48"/>
      <c r="Q166" s="48"/>
    </row>
    <row r="167" spans="1:17">
      <c r="A167" s="17"/>
      <c r="B167" s="9" t="s">
        <v>232</v>
      </c>
      <c r="C167" s="6"/>
      <c r="D167" s="9" t="s">
        <v>234</v>
      </c>
      <c r="E167" s="10">
        <v>39766</v>
      </c>
      <c r="F167" s="6"/>
      <c r="G167" s="6"/>
      <c r="H167" s="6"/>
      <c r="I167" s="6"/>
      <c r="J167" s="13"/>
      <c r="K167" s="13"/>
      <c r="L167" s="6"/>
      <c r="M167" s="6"/>
      <c r="N167" s="14">
        <f t="shared" si="5"/>
        <v>0</v>
      </c>
      <c r="O167" s="14">
        <f t="shared" si="5"/>
        <v>0</v>
      </c>
    </row>
    <row r="168" spans="1:17">
      <c r="A168" s="17"/>
      <c r="B168" s="9"/>
      <c r="C168" s="6"/>
      <c r="D168" s="9" t="s">
        <v>235</v>
      </c>
      <c r="E168" s="10">
        <v>40196</v>
      </c>
      <c r="F168" s="6"/>
      <c r="G168" s="6"/>
      <c r="H168" s="6"/>
      <c r="I168" s="6"/>
      <c r="J168" s="13"/>
      <c r="K168" s="13"/>
      <c r="L168" s="6"/>
      <c r="M168" s="6"/>
      <c r="N168" s="14">
        <f t="shared" si="5"/>
        <v>0</v>
      </c>
      <c r="O168" s="14">
        <f t="shared" si="5"/>
        <v>0</v>
      </c>
    </row>
    <row r="169" spans="1:17">
      <c r="A169" s="17"/>
      <c r="B169" s="9"/>
      <c r="C169" s="6"/>
      <c r="D169" s="9"/>
      <c r="E169" s="9"/>
      <c r="F169" s="6"/>
      <c r="G169" s="6"/>
      <c r="H169" s="6"/>
      <c r="I169" s="6"/>
      <c r="J169" s="13"/>
      <c r="K169" s="13"/>
      <c r="L169" s="6"/>
      <c r="M169" s="6"/>
      <c r="N169" s="14">
        <f t="shared" si="5"/>
        <v>0</v>
      </c>
      <c r="O169" s="14">
        <f t="shared" si="5"/>
        <v>0</v>
      </c>
    </row>
    <row r="170" spans="1:17">
      <c r="A170" s="17" t="s">
        <v>236</v>
      </c>
      <c r="B170" s="9" t="s">
        <v>237</v>
      </c>
      <c r="C170" s="6">
        <v>3</v>
      </c>
      <c r="D170" s="9" t="s">
        <v>239</v>
      </c>
      <c r="E170" s="10">
        <v>40306</v>
      </c>
      <c r="F170" s="6"/>
      <c r="G170" s="6"/>
      <c r="H170" s="6"/>
      <c r="I170" s="6"/>
      <c r="J170" s="13"/>
      <c r="K170" s="13"/>
      <c r="L170" s="6"/>
      <c r="M170" s="6"/>
      <c r="N170" s="14">
        <f t="shared" si="5"/>
        <v>0</v>
      </c>
      <c r="O170" s="14">
        <f t="shared" si="5"/>
        <v>0</v>
      </c>
    </row>
    <row r="171" spans="1:17">
      <c r="A171" s="17"/>
      <c r="B171" s="9" t="s">
        <v>238</v>
      </c>
      <c r="C171" s="6"/>
      <c r="D171" s="9" t="s">
        <v>240</v>
      </c>
      <c r="E171" s="10">
        <v>41451</v>
      </c>
      <c r="F171" s="6" t="s">
        <v>280</v>
      </c>
      <c r="G171" s="6" t="s">
        <v>280</v>
      </c>
      <c r="H171" s="6">
        <v>596</v>
      </c>
      <c r="I171" s="6">
        <v>35.4</v>
      </c>
      <c r="J171" s="13">
        <v>45</v>
      </c>
      <c r="K171" s="13">
        <v>31</v>
      </c>
      <c r="L171" s="6">
        <v>0</v>
      </c>
      <c r="M171" s="6">
        <v>0</v>
      </c>
      <c r="N171" s="14">
        <f t="shared" si="5"/>
        <v>45</v>
      </c>
      <c r="O171" s="14">
        <v>0</v>
      </c>
    </row>
    <row r="172" spans="1:17">
      <c r="A172" s="17"/>
      <c r="B172" s="9"/>
      <c r="C172" s="6"/>
      <c r="D172" s="9" t="s">
        <v>241</v>
      </c>
      <c r="E172" s="10">
        <v>42765</v>
      </c>
      <c r="F172" s="6"/>
      <c r="G172" s="6"/>
      <c r="H172" s="6"/>
      <c r="I172" s="6"/>
      <c r="J172" s="13"/>
      <c r="K172" s="13"/>
      <c r="L172" s="6"/>
      <c r="M172" s="6"/>
      <c r="N172" s="14">
        <f t="shared" si="5"/>
        <v>0</v>
      </c>
      <c r="O172" s="14">
        <f t="shared" si="5"/>
        <v>0</v>
      </c>
    </row>
    <row r="173" spans="1:17">
      <c r="A173" s="17"/>
      <c r="B173" s="9"/>
      <c r="C173" s="6"/>
      <c r="D173" s="9"/>
      <c r="E173" s="9" t="s">
        <v>212</v>
      </c>
      <c r="F173" s="6"/>
      <c r="G173" s="6"/>
      <c r="H173" s="6"/>
      <c r="I173" s="6"/>
      <c r="J173" s="13"/>
      <c r="K173" s="13"/>
      <c r="L173" s="6"/>
      <c r="M173" s="6"/>
      <c r="N173" s="14">
        <f t="shared" si="5"/>
        <v>0</v>
      </c>
      <c r="O173" s="14">
        <f t="shared" si="5"/>
        <v>0</v>
      </c>
    </row>
    <row r="174" spans="1:17" s="41" customFormat="1" ht="63">
      <c r="A174" s="36" t="s">
        <v>306</v>
      </c>
      <c r="B174" s="34" t="s">
        <v>242</v>
      </c>
      <c r="C174" s="37">
        <v>3</v>
      </c>
      <c r="D174" s="34" t="s">
        <v>244</v>
      </c>
      <c r="E174" s="38">
        <v>40418</v>
      </c>
      <c r="F174" s="35" t="s">
        <v>305</v>
      </c>
      <c r="G174" s="37" t="s">
        <v>280</v>
      </c>
      <c r="H174" s="37">
        <v>652</v>
      </c>
      <c r="I174" s="37">
        <v>64.900000000000006</v>
      </c>
      <c r="J174" s="37">
        <v>12</v>
      </c>
      <c r="K174" s="37">
        <v>0</v>
      </c>
      <c r="L174" s="39">
        <f t="shared" si="6"/>
        <v>11.00268</v>
      </c>
      <c r="M174" s="39">
        <f>(I174-20-7-7-7)*5.04</f>
        <v>120.45600000000003</v>
      </c>
      <c r="N174" s="39">
        <f t="shared" si="5"/>
        <v>0.99732000000000021</v>
      </c>
      <c r="O174" s="39">
        <v>0</v>
      </c>
      <c r="P174" s="40"/>
      <c r="Q174" s="40"/>
    </row>
    <row r="175" spans="1:17">
      <c r="A175" s="17"/>
      <c r="B175" s="9" t="s">
        <v>243</v>
      </c>
      <c r="C175" s="6"/>
      <c r="D175" s="9" t="s">
        <v>245</v>
      </c>
      <c r="E175" s="10">
        <v>42922</v>
      </c>
      <c r="F175" s="6"/>
      <c r="G175" s="6"/>
      <c r="H175" s="6"/>
      <c r="I175" s="6"/>
      <c r="J175" s="13"/>
      <c r="K175" s="13"/>
      <c r="L175" s="6"/>
      <c r="M175" s="6"/>
      <c r="N175" s="14">
        <f t="shared" si="5"/>
        <v>0</v>
      </c>
      <c r="O175" s="14">
        <f t="shared" si="5"/>
        <v>0</v>
      </c>
    </row>
    <row r="176" spans="1:17">
      <c r="A176" s="17"/>
      <c r="B176" s="9"/>
      <c r="C176" s="6"/>
      <c r="D176" s="9" t="s">
        <v>246</v>
      </c>
      <c r="E176" s="10">
        <v>42542</v>
      </c>
      <c r="F176" s="6"/>
      <c r="G176" s="6"/>
      <c r="H176" s="6"/>
      <c r="I176" s="6"/>
      <c r="J176" s="13"/>
      <c r="K176" s="13"/>
      <c r="L176" s="6"/>
      <c r="M176" s="6"/>
      <c r="N176" s="14">
        <f t="shared" si="5"/>
        <v>0</v>
      </c>
      <c r="O176" s="14">
        <f t="shared" si="5"/>
        <v>0</v>
      </c>
    </row>
    <row r="177" spans="1:17">
      <c r="A177" s="17"/>
      <c r="B177" s="9"/>
      <c r="C177" s="6"/>
      <c r="D177" s="9"/>
      <c r="E177" s="9"/>
      <c r="F177" s="6"/>
      <c r="G177" s="6"/>
      <c r="H177" s="6"/>
      <c r="I177" s="6"/>
      <c r="J177" s="13"/>
      <c r="K177" s="13"/>
      <c r="L177" s="6"/>
      <c r="M177" s="6"/>
      <c r="N177" s="14">
        <f t="shared" si="5"/>
        <v>0</v>
      </c>
      <c r="O177" s="14">
        <f t="shared" si="5"/>
        <v>0</v>
      </c>
    </row>
    <row r="178" spans="1:17">
      <c r="A178" s="17" t="s">
        <v>247</v>
      </c>
      <c r="B178" s="9" t="s">
        <v>242</v>
      </c>
      <c r="C178" s="6">
        <v>3</v>
      </c>
      <c r="D178" s="9" t="s">
        <v>249</v>
      </c>
      <c r="E178" s="10">
        <v>39148</v>
      </c>
      <c r="F178" s="6"/>
      <c r="G178" s="6"/>
      <c r="H178" s="6"/>
      <c r="I178" s="6"/>
      <c r="J178" s="13"/>
      <c r="K178" s="13"/>
      <c r="L178" s="6"/>
      <c r="M178" s="6"/>
      <c r="N178" s="14">
        <f t="shared" si="5"/>
        <v>0</v>
      </c>
      <c r="O178" s="14">
        <f t="shared" si="5"/>
        <v>0</v>
      </c>
    </row>
    <row r="179" spans="1:17" s="33" customFormat="1">
      <c r="A179" s="26"/>
      <c r="B179" s="27" t="s">
        <v>248</v>
      </c>
      <c r="C179" s="28"/>
      <c r="D179" s="27" t="s">
        <v>250</v>
      </c>
      <c r="E179" s="29">
        <v>40924</v>
      </c>
      <c r="F179" s="28" t="s">
        <v>282</v>
      </c>
      <c r="G179" s="28" t="s">
        <v>282</v>
      </c>
      <c r="H179" s="28">
        <v>637</v>
      </c>
      <c r="I179" s="28">
        <v>60</v>
      </c>
      <c r="J179" s="30"/>
      <c r="K179" s="30"/>
      <c r="L179" s="28">
        <v>0</v>
      </c>
      <c r="M179" s="28">
        <v>0</v>
      </c>
      <c r="N179" s="31">
        <f t="shared" si="5"/>
        <v>0</v>
      </c>
      <c r="O179" s="31">
        <f t="shared" si="5"/>
        <v>0</v>
      </c>
      <c r="P179" s="32"/>
      <c r="Q179" s="32"/>
    </row>
    <row r="180" spans="1:17">
      <c r="A180" s="17"/>
      <c r="B180" s="9"/>
      <c r="C180" s="6"/>
      <c r="D180" s="9" t="s">
        <v>251</v>
      </c>
      <c r="E180" s="10">
        <v>42907</v>
      </c>
      <c r="F180" s="6"/>
      <c r="G180" s="6"/>
      <c r="H180" s="6"/>
      <c r="I180" s="6"/>
      <c r="J180" s="13"/>
      <c r="K180" s="13"/>
      <c r="L180" s="6"/>
      <c r="M180" s="6"/>
      <c r="N180" s="14">
        <f t="shared" si="5"/>
        <v>0</v>
      </c>
      <c r="O180" s="14">
        <f t="shared" si="5"/>
        <v>0</v>
      </c>
    </row>
    <row r="181" spans="1:17">
      <c r="A181" s="17"/>
      <c r="B181" s="9"/>
      <c r="C181" s="6"/>
      <c r="D181" s="9"/>
      <c r="E181" s="9"/>
      <c r="F181" s="6"/>
      <c r="G181" s="6"/>
      <c r="H181" s="6"/>
      <c r="I181" s="6"/>
      <c r="J181" s="13"/>
      <c r="K181" s="13"/>
      <c r="L181" s="6"/>
      <c r="M181" s="6"/>
      <c r="N181" s="14">
        <f t="shared" si="5"/>
        <v>0</v>
      </c>
      <c r="O181" s="14">
        <f t="shared" si="5"/>
        <v>0</v>
      </c>
    </row>
    <row r="182" spans="1:17">
      <c r="A182" s="17" t="s">
        <v>252</v>
      </c>
      <c r="B182" s="9" t="s">
        <v>253</v>
      </c>
      <c r="C182" s="6">
        <v>3</v>
      </c>
      <c r="D182" s="9" t="s">
        <v>255</v>
      </c>
      <c r="E182" s="10">
        <v>39346</v>
      </c>
      <c r="F182" s="6"/>
      <c r="G182" s="6"/>
      <c r="H182" s="6"/>
      <c r="I182" s="6"/>
      <c r="J182" s="13"/>
      <c r="K182" s="13"/>
      <c r="L182" s="6"/>
      <c r="M182" s="6"/>
      <c r="N182" s="14">
        <f t="shared" si="5"/>
        <v>0</v>
      </c>
      <c r="O182" s="14">
        <f t="shared" si="5"/>
        <v>0</v>
      </c>
    </row>
    <row r="183" spans="1:17">
      <c r="A183" s="17"/>
      <c r="B183" s="9" t="s">
        <v>254</v>
      </c>
      <c r="C183" s="6"/>
      <c r="D183" s="9" t="s">
        <v>256</v>
      </c>
      <c r="E183" s="10">
        <v>41908</v>
      </c>
      <c r="F183" s="6" t="s">
        <v>280</v>
      </c>
      <c r="G183" s="6" t="s">
        <v>280</v>
      </c>
      <c r="H183" s="6">
        <v>499</v>
      </c>
      <c r="I183" s="6">
        <v>48</v>
      </c>
      <c r="J183" s="13">
        <v>28</v>
      </c>
      <c r="K183" s="13">
        <v>8</v>
      </c>
      <c r="L183" s="6">
        <v>0</v>
      </c>
      <c r="M183" s="14">
        <f>(I183-20-7-7-7)*5.04</f>
        <v>35.28</v>
      </c>
      <c r="N183" s="14">
        <f t="shared" si="5"/>
        <v>28</v>
      </c>
      <c r="O183" s="14">
        <v>0</v>
      </c>
    </row>
    <row r="184" spans="1:17">
      <c r="A184" s="17"/>
      <c r="B184" s="9"/>
      <c r="C184" s="6"/>
      <c r="D184" s="9" t="s">
        <v>257</v>
      </c>
      <c r="E184" s="10">
        <v>42816</v>
      </c>
      <c r="F184" s="6"/>
      <c r="G184" s="6"/>
      <c r="H184" s="6"/>
      <c r="I184" s="6"/>
      <c r="J184" s="13"/>
      <c r="K184" s="13"/>
      <c r="L184" s="6"/>
      <c r="M184" s="6"/>
      <c r="N184" s="14">
        <f t="shared" si="5"/>
        <v>0</v>
      </c>
      <c r="O184" s="14">
        <f t="shared" si="5"/>
        <v>0</v>
      </c>
    </row>
    <row r="185" spans="1:17">
      <c r="A185" s="17"/>
      <c r="B185" s="9"/>
      <c r="C185" s="6"/>
      <c r="D185" s="9"/>
      <c r="E185" s="9"/>
      <c r="F185" s="6"/>
      <c r="G185" s="6"/>
      <c r="H185" s="6"/>
      <c r="I185" s="6"/>
      <c r="J185" s="13"/>
      <c r="K185" s="13"/>
      <c r="L185" s="6"/>
      <c r="M185" s="6"/>
      <c r="N185" s="14">
        <f t="shared" si="5"/>
        <v>0</v>
      </c>
      <c r="O185" s="14">
        <f t="shared" si="5"/>
        <v>0</v>
      </c>
    </row>
    <row r="186" spans="1:17">
      <c r="A186" s="17" t="s">
        <v>284</v>
      </c>
      <c r="B186" s="9" t="s">
        <v>258</v>
      </c>
      <c r="C186" s="6">
        <v>3</v>
      </c>
      <c r="D186" s="9" t="s">
        <v>260</v>
      </c>
      <c r="E186" s="10">
        <v>40522</v>
      </c>
      <c r="F186" s="6"/>
      <c r="G186" s="6"/>
      <c r="H186" s="6"/>
      <c r="I186" s="6"/>
      <c r="J186" s="13"/>
      <c r="K186" s="13"/>
      <c r="L186" s="6"/>
      <c r="M186" s="6"/>
      <c r="N186" s="14">
        <f t="shared" si="5"/>
        <v>0</v>
      </c>
      <c r="O186" s="14">
        <f t="shared" si="5"/>
        <v>0</v>
      </c>
    </row>
    <row r="187" spans="1:17">
      <c r="A187" s="17"/>
      <c r="B187" s="9" t="s">
        <v>259</v>
      </c>
      <c r="C187" s="6"/>
      <c r="D187" s="9" t="s">
        <v>261</v>
      </c>
      <c r="E187" s="10">
        <v>41197</v>
      </c>
      <c r="F187" s="6" t="s">
        <v>280</v>
      </c>
      <c r="G187" s="6" t="s">
        <v>280</v>
      </c>
      <c r="H187" s="6">
        <v>735</v>
      </c>
      <c r="I187" s="6">
        <v>45.6</v>
      </c>
      <c r="J187" s="13">
        <v>56</v>
      </c>
      <c r="K187" s="13">
        <v>48</v>
      </c>
      <c r="L187" s="14">
        <f t="shared" si="6"/>
        <v>28.564649999999997</v>
      </c>
      <c r="M187" s="14">
        <f>(I187-20-7-7-7)*5.04</f>
        <v>23.184000000000008</v>
      </c>
      <c r="N187" s="14">
        <f t="shared" si="5"/>
        <v>27.435350000000003</v>
      </c>
      <c r="O187" s="14">
        <v>0</v>
      </c>
    </row>
    <row r="188" spans="1:17">
      <c r="A188" s="17"/>
      <c r="B188" s="9"/>
      <c r="C188" s="6"/>
      <c r="D188" s="9" t="s">
        <v>262</v>
      </c>
      <c r="E188" s="10">
        <v>41662</v>
      </c>
      <c r="F188" s="6"/>
      <c r="G188" s="6"/>
      <c r="H188" s="6"/>
      <c r="I188" s="6"/>
      <c r="J188" s="13"/>
      <c r="K188" s="13"/>
      <c r="L188" s="14"/>
      <c r="M188" s="14"/>
      <c r="N188" s="14">
        <f t="shared" si="5"/>
        <v>0</v>
      </c>
      <c r="O188" s="14">
        <f t="shared" si="5"/>
        <v>0</v>
      </c>
    </row>
    <row r="189" spans="1:17">
      <c r="A189" s="17"/>
      <c r="B189" s="9"/>
      <c r="C189" s="6"/>
      <c r="D189" s="9"/>
      <c r="E189" s="9"/>
      <c r="F189" s="6"/>
      <c r="G189" s="6"/>
      <c r="H189" s="6"/>
      <c r="I189" s="6"/>
      <c r="J189" s="13"/>
      <c r="K189" s="13"/>
      <c r="L189" s="6"/>
      <c r="M189" s="6"/>
      <c r="N189" s="14">
        <f t="shared" si="5"/>
        <v>0</v>
      </c>
      <c r="O189" s="14">
        <f t="shared" si="5"/>
        <v>0</v>
      </c>
    </row>
    <row r="190" spans="1:17">
      <c r="A190" s="17" t="s">
        <v>263</v>
      </c>
      <c r="B190" s="9" t="s">
        <v>264</v>
      </c>
      <c r="C190" s="6">
        <v>3</v>
      </c>
      <c r="D190" s="9" t="s">
        <v>266</v>
      </c>
      <c r="E190" s="10">
        <v>41261</v>
      </c>
      <c r="F190" s="6" t="s">
        <v>282</v>
      </c>
      <c r="G190" s="6" t="s">
        <v>282</v>
      </c>
      <c r="H190" s="6"/>
      <c r="I190" s="6"/>
      <c r="J190" s="13"/>
      <c r="K190" s="13"/>
      <c r="L190" s="6"/>
      <c r="M190" s="6"/>
      <c r="N190" s="14">
        <f t="shared" si="5"/>
        <v>0</v>
      </c>
      <c r="O190" s="14">
        <f t="shared" si="5"/>
        <v>0</v>
      </c>
    </row>
    <row r="191" spans="1:17">
      <c r="A191" s="17"/>
      <c r="B191" s="9" t="s">
        <v>265</v>
      </c>
      <c r="C191" s="6"/>
      <c r="D191" s="9" t="s">
        <v>267</v>
      </c>
      <c r="E191" s="10">
        <v>41675</v>
      </c>
      <c r="F191" s="6"/>
      <c r="G191" s="6"/>
      <c r="H191" s="6"/>
      <c r="I191" s="6"/>
      <c r="J191" s="13"/>
      <c r="K191" s="13"/>
      <c r="L191" s="6"/>
      <c r="M191" s="6"/>
      <c r="N191" s="14">
        <f t="shared" si="5"/>
        <v>0</v>
      </c>
      <c r="O191" s="14">
        <f t="shared" si="5"/>
        <v>0</v>
      </c>
    </row>
    <row r="192" spans="1:17">
      <c r="A192" s="17"/>
      <c r="B192" s="9"/>
      <c r="C192" s="6"/>
      <c r="D192" s="9" t="s">
        <v>268</v>
      </c>
      <c r="E192" s="10">
        <v>43324</v>
      </c>
      <c r="F192" s="6"/>
      <c r="G192" s="6"/>
      <c r="H192" s="6"/>
      <c r="I192" s="6"/>
      <c r="J192" s="13"/>
      <c r="K192" s="13"/>
      <c r="L192" s="6"/>
      <c r="M192" s="6"/>
      <c r="N192" s="14">
        <f t="shared" si="5"/>
        <v>0</v>
      </c>
      <c r="O192" s="14">
        <f t="shared" si="5"/>
        <v>0</v>
      </c>
    </row>
    <row r="193" spans="1:15">
      <c r="A193" s="17"/>
      <c r="B193" s="9"/>
      <c r="C193" s="6"/>
      <c r="D193" s="9"/>
      <c r="E193" s="9"/>
      <c r="F193" s="6"/>
      <c r="G193" s="6"/>
      <c r="H193" s="6"/>
      <c r="I193" s="6"/>
      <c r="J193" s="13"/>
      <c r="K193" s="13"/>
      <c r="L193" s="6"/>
      <c r="M193" s="6"/>
      <c r="N193" s="14">
        <f t="shared" si="5"/>
        <v>0</v>
      </c>
      <c r="O193" s="14">
        <f t="shared" si="5"/>
        <v>0</v>
      </c>
    </row>
    <row r="194" spans="1:15" ht="31.5">
      <c r="A194" s="19" t="s">
        <v>269</v>
      </c>
      <c r="B194" s="9" t="s">
        <v>270</v>
      </c>
      <c r="C194" s="6">
        <v>3</v>
      </c>
      <c r="D194" s="9" t="s">
        <v>272</v>
      </c>
      <c r="E194" s="10">
        <v>37580</v>
      </c>
      <c r="F194" s="6" t="s">
        <v>280</v>
      </c>
      <c r="G194" s="6" t="s">
        <v>280</v>
      </c>
      <c r="H194" s="6">
        <v>816</v>
      </c>
      <c r="I194" s="6">
        <v>47.7</v>
      </c>
      <c r="J194" s="13">
        <v>186</v>
      </c>
      <c r="K194" s="13">
        <v>168</v>
      </c>
      <c r="L194" s="14">
        <f t="shared" si="6"/>
        <v>45.703440000000001</v>
      </c>
      <c r="M194" s="14">
        <f>(I194-20-7-7-7)*5.04</f>
        <v>33.768000000000015</v>
      </c>
      <c r="N194" s="14">
        <f t="shared" si="5"/>
        <v>140.29656</v>
      </c>
      <c r="O194" s="14">
        <f t="shared" si="5"/>
        <v>134.23199999999997</v>
      </c>
    </row>
    <row r="195" spans="1:15" ht="31.5">
      <c r="A195" s="19" t="s">
        <v>307</v>
      </c>
      <c r="B195" s="9" t="s">
        <v>271</v>
      </c>
      <c r="C195" s="6"/>
      <c r="D195" s="9" t="s">
        <v>273</v>
      </c>
      <c r="E195" s="10">
        <v>38884</v>
      </c>
      <c r="F195" s="6" t="s">
        <v>280</v>
      </c>
      <c r="G195" s="6" t="s">
        <v>280</v>
      </c>
      <c r="H195" s="6">
        <v>646</v>
      </c>
      <c r="I195" s="6">
        <v>47.7</v>
      </c>
      <c r="J195" s="13">
        <v>147</v>
      </c>
      <c r="K195" s="13">
        <v>161</v>
      </c>
      <c r="L195" s="14">
        <f t="shared" si="6"/>
        <v>9.7331400000000006</v>
      </c>
      <c r="M195" s="14">
        <f>(I195-20-7-7-7)*5.04</f>
        <v>33.768000000000015</v>
      </c>
      <c r="N195" s="14">
        <f t="shared" si="5"/>
        <v>137.26686000000001</v>
      </c>
      <c r="O195" s="14">
        <f t="shared" si="5"/>
        <v>127.23199999999999</v>
      </c>
    </row>
    <row r="196" spans="1:15">
      <c r="A196" s="17"/>
      <c r="B196" s="9"/>
      <c r="C196" s="6"/>
      <c r="D196" s="9" t="s">
        <v>274</v>
      </c>
      <c r="E196" s="10">
        <v>41072</v>
      </c>
      <c r="F196" s="6"/>
      <c r="G196" s="6"/>
      <c r="H196" s="6"/>
      <c r="I196" s="6"/>
      <c r="J196" s="13"/>
      <c r="K196" s="13"/>
      <c r="L196" s="6"/>
      <c r="M196" s="6"/>
      <c r="N196" s="14">
        <f t="shared" si="5"/>
        <v>0</v>
      </c>
      <c r="O196" s="14">
        <f t="shared" si="5"/>
        <v>0</v>
      </c>
    </row>
    <row r="197" spans="1:15">
      <c r="A197" s="17"/>
      <c r="B197" s="9"/>
      <c r="C197" s="6"/>
      <c r="D197" s="9"/>
      <c r="E197" s="9"/>
      <c r="F197" s="6"/>
      <c r="G197" s="6"/>
      <c r="H197" s="6"/>
      <c r="I197" s="6"/>
      <c r="J197" s="13"/>
      <c r="K197" s="13"/>
      <c r="L197" s="6"/>
      <c r="M197" s="6"/>
      <c r="N197" s="14">
        <f t="shared" si="5"/>
        <v>0</v>
      </c>
      <c r="O197" s="14">
        <f t="shared" si="5"/>
        <v>0</v>
      </c>
    </row>
    <row r="198" spans="1:15">
      <c r="A198" s="17" t="s">
        <v>309</v>
      </c>
      <c r="B198" s="9" t="s">
        <v>275</v>
      </c>
      <c r="C198" s="6">
        <v>3</v>
      </c>
      <c r="D198" s="9" t="s">
        <v>276</v>
      </c>
      <c r="E198" s="10">
        <v>39762</v>
      </c>
      <c r="F198" s="6"/>
      <c r="G198" s="6"/>
      <c r="H198" s="6"/>
      <c r="I198" s="6"/>
      <c r="J198" s="13"/>
      <c r="K198" s="13"/>
      <c r="L198" s="6"/>
      <c r="M198" s="6"/>
      <c r="N198" s="14">
        <f t="shared" si="5"/>
        <v>0</v>
      </c>
      <c r="O198" s="14">
        <f t="shared" si="5"/>
        <v>0</v>
      </c>
    </row>
    <row r="199" spans="1:15">
      <c r="A199" s="17"/>
      <c r="B199" s="9" t="s">
        <v>308</v>
      </c>
      <c r="C199" s="6"/>
      <c r="D199" s="9" t="s">
        <v>277</v>
      </c>
      <c r="E199" s="10">
        <v>40920</v>
      </c>
      <c r="F199" s="6" t="s">
        <v>280</v>
      </c>
      <c r="G199" s="6" t="s">
        <v>280</v>
      </c>
      <c r="H199" s="6">
        <v>1141</v>
      </c>
      <c r="I199" s="6">
        <v>29.7</v>
      </c>
      <c r="J199" s="13">
        <v>260</v>
      </c>
      <c r="K199" s="13">
        <v>0</v>
      </c>
      <c r="L199" s="14">
        <f t="shared" si="6"/>
        <v>114.47019000000002</v>
      </c>
      <c r="M199" s="14">
        <v>0</v>
      </c>
      <c r="N199" s="14">
        <f t="shared" si="5"/>
        <v>145.52981</v>
      </c>
      <c r="O199" s="14">
        <v>0</v>
      </c>
    </row>
    <row r="200" spans="1:15">
      <c r="A200" s="17"/>
      <c r="B200" s="9"/>
      <c r="C200" s="6"/>
      <c r="D200" s="9" t="s">
        <v>278</v>
      </c>
      <c r="E200" s="10">
        <v>43112</v>
      </c>
      <c r="F200" s="6"/>
      <c r="G200" s="6"/>
      <c r="H200" s="6"/>
      <c r="I200" s="6"/>
      <c r="J200" s="13"/>
      <c r="K200" s="13"/>
      <c r="L200" s="6"/>
      <c r="M200" s="6">
        <v>0</v>
      </c>
      <c r="N200" s="14">
        <f t="shared" si="5"/>
        <v>0</v>
      </c>
      <c r="O200" s="14">
        <f t="shared" si="5"/>
        <v>0</v>
      </c>
    </row>
    <row r="201" spans="1:15">
      <c r="A201" s="20"/>
      <c r="B201" s="9"/>
      <c r="C201" s="9"/>
      <c r="D201" s="9"/>
      <c r="E201" s="9"/>
      <c r="F201" s="6"/>
      <c r="G201" s="23" t="s">
        <v>311</v>
      </c>
      <c r="H201" s="23">
        <f>SUM(H8:H200)</f>
        <v>35527.770000000004</v>
      </c>
      <c r="I201" s="23">
        <f t="shared" ref="I201:M201" si="7">SUM(I8:I200)</f>
        <v>2401.7999999999993</v>
      </c>
      <c r="J201" s="23">
        <f t="shared" si="7"/>
        <v>5083</v>
      </c>
      <c r="K201" s="23">
        <f t="shared" si="7"/>
        <v>5144</v>
      </c>
      <c r="L201" s="23">
        <f t="shared" si="7"/>
        <v>2000.37186</v>
      </c>
      <c r="M201" s="23">
        <f t="shared" si="7"/>
        <v>2477.6640000000007</v>
      </c>
      <c r="N201" s="50">
        <f>J201-L201</f>
        <v>3082.6281399999998</v>
      </c>
      <c r="O201" s="50">
        <f>K201-M201</f>
        <v>2666.3359999999993</v>
      </c>
    </row>
  </sheetData>
  <mergeCells count="13">
    <mergeCell ref="J6:K6"/>
    <mergeCell ref="L6:M6"/>
    <mergeCell ref="N6:O6"/>
    <mergeCell ref="E1:H3"/>
    <mergeCell ref="A4:I4"/>
    <mergeCell ref="A5:I5"/>
    <mergeCell ref="A6:A7"/>
    <mergeCell ref="B6:B7"/>
    <mergeCell ref="C6:C7"/>
    <mergeCell ref="D6:D7"/>
    <mergeCell ref="E6:E7"/>
    <mergeCell ref="F6:G6"/>
    <mergeCell ref="H6:I6"/>
  </mergeCells>
  <pageMargins left="0" right="0" top="0" bottom="0" header="0" footer="0"/>
  <pageSetup paperSize="9" scale="71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прилож.</vt:lpstr>
      <vt:lpstr>Шекпээр</vt:lpstr>
      <vt:lpstr>прилож.!Область_печати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2019-04-17T03:22:31Z</dcterms:modified>
</cp:coreProperties>
</file>