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89" i="1" l="1"/>
  <c r="E26" i="1" l="1"/>
  <c r="D26" i="1"/>
  <c r="D101" i="1" l="1"/>
  <c r="E25" i="1" l="1"/>
  <c r="D25" i="1"/>
  <c r="E22" i="1"/>
  <c r="D22" i="1"/>
  <c r="E16" i="1"/>
  <c r="E11" i="1" s="1"/>
  <c r="D16" i="1"/>
  <c r="E6" i="1"/>
  <c r="D6" i="1"/>
  <c r="D11" i="1" l="1"/>
  <c r="F188" i="1"/>
  <c r="F187" i="1"/>
  <c r="E186" i="1"/>
  <c r="D186" i="1"/>
  <c r="F185" i="1"/>
  <c r="F184" i="1"/>
  <c r="F183" i="1"/>
  <c r="F182" i="1"/>
  <c r="F181" i="1"/>
  <c r="F180" i="1"/>
  <c r="F179" i="1"/>
  <c r="F178" i="1"/>
  <c r="E177" i="1"/>
  <c r="D177" i="1"/>
  <c r="F176" i="1"/>
  <c r="F175" i="1" s="1"/>
  <c r="E175" i="1"/>
  <c r="D175" i="1"/>
  <c r="F174" i="1"/>
  <c r="F173" i="1" s="1"/>
  <c r="E173" i="1"/>
  <c r="D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E160" i="1"/>
  <c r="D160" i="1"/>
  <c r="F159" i="1"/>
  <c r="E158" i="1"/>
  <c r="D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E145" i="1"/>
  <c r="D145" i="1"/>
  <c r="D134" i="1" s="1"/>
  <c r="F144" i="1"/>
  <c r="F143" i="1"/>
  <c r="F142" i="1"/>
  <c r="F141" i="1"/>
  <c r="F140" i="1"/>
  <c r="F139" i="1"/>
  <c r="F138" i="1"/>
  <c r="F137" i="1"/>
  <c r="F136" i="1"/>
  <c r="F135" i="1"/>
  <c r="E134" i="1"/>
  <c r="F133" i="1"/>
  <c r="F132" i="1"/>
  <c r="E131" i="1"/>
  <c r="D131" i="1"/>
  <c r="E130" i="1"/>
  <c r="D130" i="1"/>
  <c r="E129" i="1"/>
  <c r="D129" i="1"/>
  <c r="E128" i="1"/>
  <c r="D128" i="1"/>
  <c r="E126" i="1"/>
  <c r="D126" i="1"/>
  <c r="E125" i="1"/>
  <c r="D125" i="1"/>
  <c r="E124" i="1"/>
  <c r="D124" i="1"/>
  <c r="E122" i="1"/>
  <c r="D122" i="1"/>
  <c r="E121" i="1"/>
  <c r="D121" i="1"/>
  <c r="E120" i="1"/>
  <c r="D120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F108" i="1"/>
  <c r="F107" i="1"/>
  <c r="F106" i="1"/>
  <c r="E105" i="1"/>
  <c r="D105" i="1"/>
  <c r="F104" i="1"/>
  <c r="F103" i="1"/>
  <c r="F102" i="1"/>
  <c r="E101" i="1"/>
  <c r="F101" i="1" s="1"/>
  <c r="F100" i="1"/>
  <c r="F99" i="1"/>
  <c r="F98" i="1"/>
  <c r="F97" i="1"/>
  <c r="F96" i="1"/>
  <c r="E95" i="1"/>
  <c r="D95" i="1"/>
  <c r="F94" i="1"/>
  <c r="F93" i="1"/>
  <c r="F92" i="1"/>
  <c r="E91" i="1"/>
  <c r="D91" i="1"/>
  <c r="F90" i="1"/>
  <c r="F89" i="1"/>
  <c r="F88" i="1"/>
  <c r="F87" i="1"/>
  <c r="E86" i="1"/>
  <c r="D86" i="1"/>
  <c r="F85" i="1"/>
  <c r="F84" i="1"/>
  <c r="F83" i="1"/>
  <c r="E82" i="1"/>
  <c r="D82" i="1"/>
  <c r="F81" i="1"/>
  <c r="F80" i="1"/>
  <c r="F79" i="1"/>
  <c r="E78" i="1"/>
  <c r="D78" i="1"/>
  <c r="F77" i="1"/>
  <c r="F76" i="1"/>
  <c r="F75" i="1"/>
  <c r="F74" i="1"/>
  <c r="F73" i="1"/>
  <c r="F72" i="1"/>
  <c r="E71" i="1"/>
  <c r="D71" i="1"/>
  <c r="D70" i="1" s="1"/>
  <c r="F67" i="1"/>
  <c r="F66" i="1"/>
  <c r="F65" i="1"/>
  <c r="F64" i="1"/>
  <c r="F63" i="1"/>
  <c r="F62" i="1"/>
  <c r="F61" i="1"/>
  <c r="F60" i="1"/>
  <c r="F59" i="1"/>
  <c r="E58" i="1"/>
  <c r="D58" i="1"/>
  <c r="F57" i="1"/>
  <c r="F56" i="1"/>
  <c r="F55" i="1"/>
  <c r="F54" i="1"/>
  <c r="E53" i="1"/>
  <c r="D53" i="1"/>
  <c r="F52" i="1"/>
  <c r="F51" i="1"/>
  <c r="F50" i="1"/>
  <c r="E49" i="1"/>
  <c r="D49" i="1"/>
  <c r="F48" i="1"/>
  <c r="F47" i="1"/>
  <c r="F46" i="1"/>
  <c r="E45" i="1"/>
  <c r="D45" i="1"/>
  <c r="F44" i="1"/>
  <c r="F43" i="1"/>
  <c r="F42" i="1"/>
  <c r="F41" i="1"/>
  <c r="F40" i="1"/>
  <c r="F39" i="1"/>
  <c r="E38" i="1"/>
  <c r="E37" i="1" s="1"/>
  <c r="D38" i="1"/>
  <c r="E35" i="1"/>
  <c r="F31" i="1"/>
  <c r="F30" i="1"/>
  <c r="F29" i="1"/>
  <c r="E28" i="1"/>
  <c r="D28" i="1"/>
  <c r="F27" i="1"/>
  <c r="F24" i="1"/>
  <c r="F23" i="1"/>
  <c r="E34" i="1"/>
  <c r="D34" i="1"/>
  <c r="F21" i="1"/>
  <c r="F20" i="1"/>
  <c r="F19" i="1"/>
  <c r="F18" i="1"/>
  <c r="F17" i="1"/>
  <c r="E33" i="1"/>
  <c r="D33" i="1"/>
  <c r="F15" i="1"/>
  <c r="F14" i="1"/>
  <c r="F13" i="1"/>
  <c r="F12" i="1"/>
  <c r="F10" i="1"/>
  <c r="F9" i="1"/>
  <c r="F8" i="1"/>
  <c r="F7" i="1"/>
  <c r="F131" i="1" l="1"/>
  <c r="E32" i="1"/>
  <c r="E127" i="1"/>
  <c r="E119" i="1"/>
  <c r="D32" i="1"/>
  <c r="D112" i="1"/>
  <c r="F82" i="1"/>
  <c r="F91" i="1"/>
  <c r="F6" i="1"/>
  <c r="F38" i="1"/>
  <c r="F37" i="1" s="1"/>
  <c r="F78" i="1"/>
  <c r="F86" i="1"/>
  <c r="F95" i="1"/>
  <c r="F114" i="1"/>
  <c r="F116" i="1"/>
  <c r="F118" i="1"/>
  <c r="F122" i="1"/>
  <c r="F126" i="1"/>
  <c r="F145" i="1"/>
  <c r="F53" i="1"/>
  <c r="F129" i="1"/>
  <c r="F128" i="1"/>
  <c r="F49" i="1"/>
  <c r="E36" i="1"/>
  <c r="F124" i="1"/>
  <c r="F45" i="1"/>
  <c r="F120" i="1"/>
  <c r="F28" i="1"/>
  <c r="F25" i="1"/>
  <c r="F26" i="1" s="1"/>
  <c r="F22" i="1"/>
  <c r="F16" i="1"/>
  <c r="F177" i="1"/>
  <c r="F186" i="1"/>
  <c r="F160" i="1"/>
  <c r="F158" i="1"/>
  <c r="F105" i="1"/>
  <c r="E123" i="1"/>
  <c r="F71" i="1"/>
  <c r="F70" i="1" s="1"/>
  <c r="E109" i="1"/>
  <c r="F58" i="1"/>
  <c r="D109" i="1"/>
  <c r="D127" i="1"/>
  <c r="F130" i="1"/>
  <c r="F125" i="1"/>
  <c r="D123" i="1"/>
  <c r="D119" i="1"/>
  <c r="F121" i="1"/>
  <c r="D37" i="1"/>
  <c r="D36" i="1" s="1"/>
  <c r="E112" i="1"/>
  <c r="F112" i="1" s="1"/>
  <c r="F113" i="1"/>
  <c r="F115" i="1"/>
  <c r="F117" i="1"/>
  <c r="F35" i="1"/>
  <c r="F34" i="1"/>
  <c r="F33" i="1"/>
  <c r="D69" i="1"/>
  <c r="E70" i="1"/>
  <c r="F32" i="1" l="1"/>
  <c r="F134" i="1"/>
  <c r="F127" i="1"/>
  <c r="F119" i="1"/>
  <c r="F69" i="1"/>
  <c r="F68" i="1" s="1"/>
  <c r="F123" i="1"/>
  <c r="F36" i="1"/>
  <c r="F11" i="1"/>
  <c r="F109" i="1"/>
  <c r="D111" i="1"/>
  <c r="E111" i="1"/>
  <c r="E69" i="1"/>
  <c r="D110" i="1"/>
  <c r="D68" i="1"/>
  <c r="F111" i="1" l="1"/>
  <c r="E110" i="1"/>
  <c r="F110" i="1" s="1"/>
  <c r="E68" i="1"/>
</calcChain>
</file>

<file path=xl/sharedStrings.xml><?xml version="1.0" encoding="utf-8"?>
<sst xmlns="http://schemas.openxmlformats.org/spreadsheetml/2006/main" count="379" uniqueCount="139">
  <si>
    <r>
      <t xml:space="preserve">                                                                                                                      Приложение №</t>
    </r>
    <r>
      <rPr>
        <b/>
        <sz val="10"/>
        <color theme="1"/>
        <rFont val="Times New Roman"/>
        <family val="1"/>
        <charset val="204"/>
      </rPr>
      <t xml:space="preserve"> 8 </t>
    </r>
    <r>
      <rPr>
        <sz val="10"/>
        <color theme="1"/>
        <rFont val="Times New Roman"/>
        <family val="1"/>
        <charset val="204"/>
      </rPr>
      <t>к отчету КПСЭР</t>
    </r>
  </si>
  <si>
    <t xml:space="preserve">Деятельность Управления образования </t>
  </si>
  <si>
    <t>№ п/п</t>
  </si>
  <si>
    <t>Показатели</t>
  </si>
  <si>
    <t>Ед. изм</t>
  </si>
  <si>
    <t>Отчетный период (факт)</t>
  </si>
  <si>
    <t>Темпы                                       роста (+), снижения (-)</t>
  </si>
  <si>
    <t>Количество учреждений всего</t>
  </si>
  <si>
    <t>ед</t>
  </si>
  <si>
    <t xml:space="preserve">Школы </t>
  </si>
  <si>
    <t xml:space="preserve">ДДУ </t>
  </si>
  <si>
    <t>Орг дополнительного образования</t>
  </si>
  <si>
    <t>Орг адм-управ деятельности</t>
  </si>
  <si>
    <t xml:space="preserve">Численность учащихся </t>
  </si>
  <si>
    <t>чел</t>
  </si>
  <si>
    <t>Всего по 1 классам</t>
  </si>
  <si>
    <t>Всего по 2 классам</t>
  </si>
  <si>
    <t>Всего по 3 классам</t>
  </si>
  <si>
    <t>Всего по 4 классам</t>
  </si>
  <si>
    <t>Всего по 1-4 классам</t>
  </si>
  <si>
    <t>Всего по 5 классам</t>
  </si>
  <si>
    <t>Всего по 6 классам</t>
  </si>
  <si>
    <t>Всего по 7 классам</t>
  </si>
  <si>
    <t>Всего по 8 классам</t>
  </si>
  <si>
    <t>Всего по 9 классам</t>
  </si>
  <si>
    <t>Всего по 5-9 классам</t>
  </si>
  <si>
    <t>Всего по 10 классам</t>
  </si>
  <si>
    <t>Всего по 11 классам</t>
  </si>
  <si>
    <t>Численность выпускников всего</t>
  </si>
  <si>
    <t>из них не получили аттестат</t>
  </si>
  <si>
    <t>Количество классов-комплектов</t>
  </si>
  <si>
    <t>1-4 классах</t>
  </si>
  <si>
    <t>5-9 классах</t>
  </si>
  <si>
    <t>10-11 классах</t>
  </si>
  <si>
    <t>Наполняемость класс-комплектов</t>
  </si>
  <si>
    <t>Численность работников всего</t>
  </si>
  <si>
    <t>Всего работников в школах</t>
  </si>
  <si>
    <t>Всего учителей</t>
  </si>
  <si>
    <t>Учителя 1-4 классов</t>
  </si>
  <si>
    <t>Учителя 5-9 классов</t>
  </si>
  <si>
    <t>Учителя 10-11 классов</t>
  </si>
  <si>
    <t xml:space="preserve">Другие педработники                                               </t>
  </si>
  <si>
    <t>Адм-управленческий персонал</t>
  </si>
  <si>
    <t>Вспомогательный персонал</t>
  </si>
  <si>
    <t>Всего работников в ДДУ</t>
  </si>
  <si>
    <t xml:space="preserve">Педработники </t>
  </si>
  <si>
    <t>Всего работников допол.образования</t>
  </si>
  <si>
    <t>Всего работников по адм-управ.деят</t>
  </si>
  <si>
    <t>Методисты</t>
  </si>
  <si>
    <t>Финансово-экономическая служба</t>
  </si>
  <si>
    <t xml:space="preserve">Количество групп </t>
  </si>
  <si>
    <t xml:space="preserve">Численность детей в ДДУ </t>
  </si>
  <si>
    <t>Численность детей 1 лет</t>
  </si>
  <si>
    <t>Численность детей 2 года</t>
  </si>
  <si>
    <t>Численность детей 3 лет</t>
  </si>
  <si>
    <t>Численность детей 4 года</t>
  </si>
  <si>
    <t>Численность детей 5 лет</t>
  </si>
  <si>
    <t>Численность детей 6 лет</t>
  </si>
  <si>
    <t>Проектная мощность ДДУ</t>
  </si>
  <si>
    <t xml:space="preserve">Дето-дни всего </t>
  </si>
  <si>
    <t>дето-дни</t>
  </si>
  <si>
    <t xml:space="preserve">Количество детей в очереди ДДУ </t>
  </si>
  <si>
    <t xml:space="preserve">Финансирование всего </t>
  </si>
  <si>
    <t>тыс.руб.</t>
  </si>
  <si>
    <t>На выплату заработной платы всего</t>
  </si>
  <si>
    <t>Всего по школам</t>
  </si>
  <si>
    <t>Учителя всего</t>
  </si>
  <si>
    <t>Другие педработники</t>
  </si>
  <si>
    <t>Всего по ДДУ</t>
  </si>
  <si>
    <t>Всего по работникам допол.образования</t>
  </si>
  <si>
    <t>Всего по работникам адм-управ.деят</t>
  </si>
  <si>
    <t>Начисление на оплату труда всего</t>
  </si>
  <si>
    <t>Питание всего</t>
  </si>
  <si>
    <t>по ДДУ</t>
  </si>
  <si>
    <t>по ЛОК</t>
  </si>
  <si>
    <t>Текущий ремонт зданий</t>
  </si>
  <si>
    <t>Коммунальные услуги всего</t>
  </si>
  <si>
    <t>Приобретение угля</t>
  </si>
  <si>
    <t>Электроэнергия</t>
  </si>
  <si>
    <t>Транспортные услуги</t>
  </si>
  <si>
    <t>Приобретение оборудования и инвентаря</t>
  </si>
  <si>
    <t>Услуги связи</t>
  </si>
  <si>
    <t>Прочие расходы всего</t>
  </si>
  <si>
    <t>Прочие расходы</t>
  </si>
  <si>
    <t>Оплата субвенций на компенсацию расходовна оплату жилых помещений, отопления и освещения педагогическим работникам, проживающими и работающими в сельской местности и коммунальных услуг</t>
  </si>
  <si>
    <t xml:space="preserve">Оплата субвенций  гражданам на компенсацию части родительской платы за содержание ребенка в детском дошкольном учреждении  </t>
  </si>
  <si>
    <t xml:space="preserve">Количество заявлений на выплату компенсаций </t>
  </si>
  <si>
    <t>втч: на 1 ребенка</t>
  </si>
  <si>
    <t xml:space="preserve">       на 2 ребенка</t>
  </si>
  <si>
    <t xml:space="preserve">       на 3 ребенка</t>
  </si>
  <si>
    <t>Удельный вес детей получающих компенсацию в части родплаты от числа фактически посещающих детское дошкольноу учреждение</t>
  </si>
  <si>
    <t>%</t>
  </si>
  <si>
    <t xml:space="preserve">Уровень среднемесячной зарплаты </t>
  </si>
  <si>
    <t>руб</t>
  </si>
  <si>
    <t>Учителям всего</t>
  </si>
  <si>
    <t>Количество детей охваченных в ЛОК</t>
  </si>
  <si>
    <t>в пришкольных лагерях</t>
  </si>
  <si>
    <t>в стационарных лагерях</t>
  </si>
  <si>
    <t>Платные услугу всего</t>
  </si>
  <si>
    <t>МБОУ СОШ с.Дон-Терезин</t>
  </si>
  <si>
    <t>МБОУ СОШ с.Аянгаты</t>
  </si>
  <si>
    <t>МАОУ СОШ с.Аксы-Барлык</t>
  </si>
  <si>
    <t>МБОУ СОШ с.Барлык</t>
  </si>
  <si>
    <t>МБОУ СОШ с.Бижиктиг-Хая</t>
  </si>
  <si>
    <t>МБОУ СОШ с.Эрги-Барлык</t>
  </si>
  <si>
    <t>МБОУ СОШ с.Шекпээр</t>
  </si>
  <si>
    <t>МБОУ СОШ с.Хонделен</t>
  </si>
  <si>
    <t>МБОУ СОШ № 1 с.Кызыл-Мажалык</t>
  </si>
  <si>
    <t>МБОУ СОШ № 2 с.Кызыл-Мажалык</t>
  </si>
  <si>
    <t>д/с "Салгакчы" с.Дон-Терезин</t>
  </si>
  <si>
    <t>д/с "Аян" с.Аянгаты</t>
  </si>
  <si>
    <t>д/с "Арыкчыгаш" с.Аксы-Барлык</t>
  </si>
  <si>
    <t>д/с "Салгал" с.Барлык</t>
  </si>
  <si>
    <t>д/с "Аленушка" с.Бижиктиг-Хая</t>
  </si>
  <si>
    <t>д/с "Хунчугеш" с.Эрги-Барлык</t>
  </si>
  <si>
    <t>д/с "Сайзанак" с.Шекпээр</t>
  </si>
  <si>
    <t>д/с "Чечек" с.Кызыл-Мажалык</t>
  </si>
  <si>
    <t>д/с "Аленушка" с.Кызыл-Мажалык</t>
  </si>
  <si>
    <t>д/с "Дамырак" с.Кызыл-Мажалык</t>
  </si>
  <si>
    <t>д/с "Аяс" с.Кызыл-Мажалык</t>
  </si>
  <si>
    <t>д/с "Аржаан" с.Кызыл-Мажалык</t>
  </si>
  <si>
    <t>МБОУ ДО "Центр творчества"</t>
  </si>
  <si>
    <t>Задолженность  родителей в части родительской платы на содержание ребенка в детском дошкольном образовательном учреждении</t>
  </si>
  <si>
    <t xml:space="preserve"> Структурное подразделение                                      д/с "Оорушку" МБОУ СОШ с.Хонделен</t>
  </si>
  <si>
    <t>Количество объединений (кружков)</t>
  </si>
  <si>
    <t>Охват детей в кружках</t>
  </si>
  <si>
    <t>Численность детей занимающихся во вторую смену</t>
  </si>
  <si>
    <t>Численность детей обучающихся на дому</t>
  </si>
  <si>
    <t>Численность медалистов</t>
  </si>
  <si>
    <t>золото (выпускники МБОУ СОШ № 1 с.К-М)</t>
  </si>
  <si>
    <t>особого образца (№ 1 с.К-М-9 кл,МБОУ СОШ с.Шекпээр 9 кл)</t>
  </si>
  <si>
    <t>Централизованные поставки и капремонт:</t>
  </si>
  <si>
    <t>за 9 мес 2022 г</t>
  </si>
  <si>
    <t>за 9 мес 2023 г</t>
  </si>
  <si>
    <t>Всего по 10-11 классам</t>
  </si>
  <si>
    <r>
      <t xml:space="preserve">МБОУ СОШ № 1 с.Кызыл-Мажалык школьная мебель, камеры видеонаблюдения, оргтехника, интерактивная панель на общую сумму  </t>
    </r>
    <r>
      <rPr>
        <b/>
        <sz val="11"/>
        <color theme="1"/>
        <rFont val="Times New Roman"/>
        <family val="1"/>
        <charset val="204"/>
      </rPr>
      <t xml:space="preserve">6826 </t>
    </r>
    <r>
      <rPr>
        <sz val="11"/>
        <color theme="1"/>
        <rFont val="Times New Roman"/>
        <family val="1"/>
        <charset val="204"/>
      </rPr>
      <t>тыс.руб</t>
    </r>
  </si>
  <si>
    <r>
      <t xml:space="preserve">МБОУ СОШ с.Барлык школьная мебель на общую сумму </t>
    </r>
    <r>
      <rPr>
        <b/>
        <sz val="11"/>
        <color theme="1"/>
        <rFont val="Times New Roman"/>
        <family val="1"/>
        <charset val="204"/>
      </rPr>
      <t>1364</t>
    </r>
    <r>
      <rPr>
        <sz val="11"/>
        <color theme="1"/>
        <rFont val="Times New Roman"/>
        <family val="1"/>
        <charset val="204"/>
      </rPr>
      <t xml:space="preserve"> тыс.руб</t>
    </r>
  </si>
  <si>
    <r>
      <t xml:space="preserve">МБОУ СОШ с.Дон-Терезин медоборудование для кабинета фельдера на общую сумму </t>
    </r>
    <r>
      <rPr>
        <b/>
        <sz val="11"/>
        <color theme="1"/>
        <rFont val="Times New Roman"/>
        <family val="1"/>
        <charset val="204"/>
      </rPr>
      <t>187</t>
    </r>
    <r>
      <rPr>
        <sz val="11"/>
        <color theme="1"/>
        <rFont val="Times New Roman"/>
        <family val="1"/>
        <charset val="204"/>
      </rPr>
      <t xml:space="preserve"> тыс.руб, школьная мебель, оргтехника на сумму </t>
    </r>
    <r>
      <rPr>
        <b/>
        <sz val="11"/>
        <color theme="1"/>
        <rFont val="Times New Roman"/>
        <family val="1"/>
        <charset val="204"/>
      </rPr>
      <t xml:space="preserve">10162 </t>
    </r>
    <r>
      <rPr>
        <sz val="11"/>
        <color theme="1"/>
        <rFont val="Times New Roman"/>
        <family val="1"/>
        <charset val="204"/>
      </rPr>
      <t>тыс.руб</t>
    </r>
  </si>
  <si>
    <r>
      <t xml:space="preserve">Капитально отремонтирован МБОУ СОШ с.Дон-Терезин на общую сумму </t>
    </r>
    <r>
      <rPr>
        <b/>
        <sz val="11"/>
        <color theme="1"/>
        <rFont val="Times New Roman"/>
        <family val="1"/>
        <charset val="204"/>
      </rPr>
      <t>19670</t>
    </r>
    <r>
      <rPr>
        <sz val="11"/>
        <color theme="1"/>
        <rFont val="Times New Roman"/>
        <family val="1"/>
        <charset val="204"/>
      </rPr>
      <t xml:space="preserve"> тыс.руб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</si>
</sst>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1" fontId="3" fillId="0" borderId="5" xfId="0" applyNumberFormat="1" applyFont="1" applyBorder="1" applyAlignment="1">
      <alignment horizontal="center" vertical="top" wrapText="1"/>
    </xf>
    <xf numFmtId="1" fontId="4" fillId="0" borderId="5" xfId="0" applyNumberFormat="1" applyFont="1" applyBorder="1" applyAlignment="1">
      <alignment horizontal="center" vertical="top" wrapText="1"/>
    </xf>
    <xf numFmtId="164" fontId="4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165" fontId="3" fillId="0" borderId="5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"/>
  <sheetViews>
    <sheetView tabSelected="1" topLeftCell="A174" zoomScaleNormal="100" workbookViewId="0">
      <selection activeCell="B183" sqref="B183"/>
    </sheetView>
  </sheetViews>
  <sheetFormatPr defaultRowHeight="15" x14ac:dyDescent="0.25"/>
  <cols>
    <col min="1" max="1" width="3.7109375" customWidth="1"/>
    <col min="2" max="2" width="43.5703125" customWidth="1"/>
    <col min="3" max="3" width="8.28515625" customWidth="1"/>
    <col min="6" max="6" width="11.140625" customWidth="1"/>
  </cols>
  <sheetData>
    <row r="1" spans="1:6" x14ac:dyDescent="0.25">
      <c r="A1" s="21" t="s">
        <v>0</v>
      </c>
      <c r="B1" s="22"/>
      <c r="C1" s="22"/>
      <c r="D1" s="22"/>
      <c r="E1" s="22"/>
      <c r="F1" s="22"/>
    </row>
    <row r="2" spans="1:6" x14ac:dyDescent="0.25">
      <c r="A2" s="23" t="s">
        <v>1</v>
      </c>
      <c r="B2" s="23"/>
      <c r="C2" s="23"/>
      <c r="D2" s="23"/>
      <c r="E2" s="23"/>
      <c r="F2" s="23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24" t="s">
        <v>2</v>
      </c>
      <c r="B4" s="26" t="s">
        <v>3</v>
      </c>
      <c r="C4" s="24" t="s">
        <v>4</v>
      </c>
      <c r="D4" s="28" t="s">
        <v>5</v>
      </c>
      <c r="E4" s="29"/>
      <c r="F4" s="30" t="s">
        <v>6</v>
      </c>
    </row>
    <row r="5" spans="1:6" ht="28.5" customHeight="1" x14ac:dyDescent="0.25">
      <c r="A5" s="25"/>
      <c r="B5" s="27"/>
      <c r="C5" s="25"/>
      <c r="D5" s="1" t="s">
        <v>132</v>
      </c>
      <c r="E5" s="1" t="s">
        <v>133</v>
      </c>
      <c r="F5" s="31"/>
    </row>
    <row r="6" spans="1:6" x14ac:dyDescent="0.25">
      <c r="A6" s="3">
        <v>1</v>
      </c>
      <c r="B6" s="4" t="s">
        <v>7</v>
      </c>
      <c r="C6" s="5" t="s">
        <v>8</v>
      </c>
      <c r="D6" s="3">
        <f>SUM(D7:D10)</f>
        <v>24</v>
      </c>
      <c r="E6" s="3">
        <f t="shared" ref="E6:F6" si="0">SUM(E7:E10)</f>
        <v>24</v>
      </c>
      <c r="F6" s="3">
        <f t="shared" si="0"/>
        <v>0</v>
      </c>
    </row>
    <row r="7" spans="1:6" x14ac:dyDescent="0.25">
      <c r="A7" s="6"/>
      <c r="B7" s="7" t="s">
        <v>9</v>
      </c>
      <c r="C7" s="1" t="s">
        <v>8</v>
      </c>
      <c r="D7" s="6">
        <v>10</v>
      </c>
      <c r="E7" s="6">
        <v>10</v>
      </c>
      <c r="F7" s="6">
        <f t="shared" ref="F7:F65" si="1">E7-D7</f>
        <v>0</v>
      </c>
    </row>
    <row r="8" spans="1:6" x14ac:dyDescent="0.25">
      <c r="A8" s="6"/>
      <c r="B8" s="7" t="s">
        <v>10</v>
      </c>
      <c r="C8" s="1" t="s">
        <v>8</v>
      </c>
      <c r="D8" s="6">
        <v>12</v>
      </c>
      <c r="E8" s="6">
        <v>12</v>
      </c>
      <c r="F8" s="6">
        <f t="shared" si="1"/>
        <v>0</v>
      </c>
    </row>
    <row r="9" spans="1:6" x14ac:dyDescent="0.25">
      <c r="A9" s="6"/>
      <c r="B9" s="7" t="s">
        <v>11</v>
      </c>
      <c r="C9" s="1" t="s">
        <v>8</v>
      </c>
      <c r="D9" s="6">
        <v>1</v>
      </c>
      <c r="E9" s="6">
        <v>1</v>
      </c>
      <c r="F9" s="6">
        <f t="shared" si="1"/>
        <v>0</v>
      </c>
    </row>
    <row r="10" spans="1:6" x14ac:dyDescent="0.25">
      <c r="A10" s="6"/>
      <c r="B10" s="7" t="s">
        <v>12</v>
      </c>
      <c r="C10" s="1" t="s">
        <v>8</v>
      </c>
      <c r="D10" s="6">
        <v>1</v>
      </c>
      <c r="E10" s="6">
        <v>1</v>
      </c>
      <c r="F10" s="6">
        <f t="shared" si="1"/>
        <v>0</v>
      </c>
    </row>
    <row r="11" spans="1:6" x14ac:dyDescent="0.25">
      <c r="A11" s="3">
        <v>2</v>
      </c>
      <c r="B11" s="4" t="s">
        <v>13</v>
      </c>
      <c r="C11" s="5" t="s">
        <v>14</v>
      </c>
      <c r="D11" s="3">
        <f>D16+D22+D25</f>
        <v>2249</v>
      </c>
      <c r="E11" s="3">
        <f>E16+E22+E25</f>
        <v>2280</v>
      </c>
      <c r="F11" s="3">
        <f>F16+F22+F25</f>
        <v>31</v>
      </c>
    </row>
    <row r="12" spans="1:6" x14ac:dyDescent="0.25">
      <c r="A12" s="6"/>
      <c r="B12" s="7" t="s">
        <v>15</v>
      </c>
      <c r="C12" s="1" t="s">
        <v>14</v>
      </c>
      <c r="D12" s="6">
        <v>199</v>
      </c>
      <c r="E12" s="6">
        <v>171</v>
      </c>
      <c r="F12" s="6">
        <f t="shared" si="1"/>
        <v>-28</v>
      </c>
    </row>
    <row r="13" spans="1:6" x14ac:dyDescent="0.25">
      <c r="A13" s="6"/>
      <c r="B13" s="7" t="s">
        <v>16</v>
      </c>
      <c r="C13" s="1" t="s">
        <v>14</v>
      </c>
      <c r="D13" s="6">
        <v>176</v>
      </c>
      <c r="E13" s="6">
        <v>216</v>
      </c>
      <c r="F13" s="6">
        <f t="shared" si="1"/>
        <v>40</v>
      </c>
    </row>
    <row r="14" spans="1:6" x14ac:dyDescent="0.25">
      <c r="A14" s="6"/>
      <c r="B14" s="7" t="s">
        <v>17</v>
      </c>
      <c r="C14" s="1" t="s">
        <v>14</v>
      </c>
      <c r="D14" s="6">
        <v>211</v>
      </c>
      <c r="E14" s="6">
        <v>207</v>
      </c>
      <c r="F14" s="6">
        <f t="shared" si="1"/>
        <v>-4</v>
      </c>
    </row>
    <row r="15" spans="1:6" x14ac:dyDescent="0.25">
      <c r="A15" s="6"/>
      <c r="B15" s="7" t="s">
        <v>18</v>
      </c>
      <c r="C15" s="1" t="s">
        <v>14</v>
      </c>
      <c r="D15" s="6">
        <v>214</v>
      </c>
      <c r="E15" s="6">
        <v>231</v>
      </c>
      <c r="F15" s="6">
        <f t="shared" si="1"/>
        <v>17</v>
      </c>
    </row>
    <row r="16" spans="1:6" x14ac:dyDescent="0.25">
      <c r="A16" s="6"/>
      <c r="B16" s="4" t="s">
        <v>19</v>
      </c>
      <c r="C16" s="5" t="s">
        <v>14</v>
      </c>
      <c r="D16" s="3">
        <f>SUM(D12:D15)</f>
        <v>800</v>
      </c>
      <c r="E16" s="3">
        <f t="shared" ref="E16:F16" si="2">SUM(E12:E15)</f>
        <v>825</v>
      </c>
      <c r="F16" s="3">
        <f t="shared" si="2"/>
        <v>25</v>
      </c>
    </row>
    <row r="17" spans="1:6" x14ac:dyDescent="0.25">
      <c r="A17" s="6"/>
      <c r="B17" s="7" t="s">
        <v>20</v>
      </c>
      <c r="C17" s="1" t="s">
        <v>14</v>
      </c>
      <c r="D17" s="6">
        <v>236</v>
      </c>
      <c r="E17" s="6">
        <v>239</v>
      </c>
      <c r="F17" s="6">
        <f t="shared" si="1"/>
        <v>3</v>
      </c>
    </row>
    <row r="18" spans="1:6" x14ac:dyDescent="0.25">
      <c r="A18" s="6"/>
      <c r="B18" s="7" t="s">
        <v>21</v>
      </c>
      <c r="C18" s="1" t="s">
        <v>14</v>
      </c>
      <c r="D18" s="6">
        <v>242</v>
      </c>
      <c r="E18" s="6">
        <v>233</v>
      </c>
      <c r="F18" s="6">
        <f t="shared" si="1"/>
        <v>-9</v>
      </c>
    </row>
    <row r="19" spans="1:6" x14ac:dyDescent="0.25">
      <c r="A19" s="6"/>
      <c r="B19" s="7" t="s">
        <v>22</v>
      </c>
      <c r="C19" s="1" t="s">
        <v>14</v>
      </c>
      <c r="D19" s="6">
        <v>238</v>
      </c>
      <c r="E19" s="6">
        <v>227</v>
      </c>
      <c r="F19" s="6">
        <f t="shared" si="1"/>
        <v>-11</v>
      </c>
    </row>
    <row r="20" spans="1:6" x14ac:dyDescent="0.25">
      <c r="A20" s="6"/>
      <c r="B20" s="7" t="s">
        <v>23</v>
      </c>
      <c r="C20" s="1" t="s">
        <v>14</v>
      </c>
      <c r="D20" s="6">
        <v>223</v>
      </c>
      <c r="E20" s="6">
        <v>237</v>
      </c>
      <c r="F20" s="6">
        <f t="shared" si="1"/>
        <v>14</v>
      </c>
    </row>
    <row r="21" spans="1:6" x14ac:dyDescent="0.25">
      <c r="A21" s="6"/>
      <c r="B21" s="7" t="s">
        <v>24</v>
      </c>
      <c r="C21" s="1" t="s">
        <v>14</v>
      </c>
      <c r="D21" s="6">
        <v>262</v>
      </c>
      <c r="E21" s="6">
        <v>246</v>
      </c>
      <c r="F21" s="6">
        <f t="shared" si="1"/>
        <v>-16</v>
      </c>
    </row>
    <row r="22" spans="1:6" x14ac:dyDescent="0.25">
      <c r="A22" s="6"/>
      <c r="B22" s="4" t="s">
        <v>25</v>
      </c>
      <c r="C22" s="5" t="s">
        <v>14</v>
      </c>
      <c r="D22" s="3">
        <f>SUM(D17:D21)</f>
        <v>1201</v>
      </c>
      <c r="E22" s="3">
        <f t="shared" ref="E22:F22" si="3">SUM(E17:E21)</f>
        <v>1182</v>
      </c>
      <c r="F22" s="3">
        <f t="shared" si="3"/>
        <v>-19</v>
      </c>
    </row>
    <row r="23" spans="1:6" x14ac:dyDescent="0.25">
      <c r="A23" s="6"/>
      <c r="B23" s="7" t="s">
        <v>26</v>
      </c>
      <c r="C23" s="1" t="s">
        <v>14</v>
      </c>
      <c r="D23" s="6">
        <v>158</v>
      </c>
      <c r="E23" s="6">
        <v>165</v>
      </c>
      <c r="F23" s="6">
        <f t="shared" si="1"/>
        <v>7</v>
      </c>
    </row>
    <row r="24" spans="1:6" x14ac:dyDescent="0.25">
      <c r="A24" s="6"/>
      <c r="B24" s="7" t="s">
        <v>27</v>
      </c>
      <c r="C24" s="1" t="s">
        <v>14</v>
      </c>
      <c r="D24" s="6">
        <v>90</v>
      </c>
      <c r="E24" s="6">
        <v>108</v>
      </c>
      <c r="F24" s="6">
        <f t="shared" si="1"/>
        <v>18</v>
      </c>
    </row>
    <row r="25" spans="1:6" x14ac:dyDescent="0.25">
      <c r="A25" s="6"/>
      <c r="B25" s="4" t="s">
        <v>134</v>
      </c>
      <c r="C25" s="5" t="s">
        <v>14</v>
      </c>
      <c r="D25" s="3">
        <f>SUM(D23:D24)</f>
        <v>248</v>
      </c>
      <c r="E25" s="3">
        <f>SUM(E23:E24)</f>
        <v>273</v>
      </c>
      <c r="F25" s="3">
        <f>SUM(F23:F24)</f>
        <v>25</v>
      </c>
    </row>
    <row r="26" spans="1:6" x14ac:dyDescent="0.25">
      <c r="A26" s="3">
        <v>3</v>
      </c>
      <c r="B26" s="4" t="s">
        <v>28</v>
      </c>
      <c r="C26" s="5" t="s">
        <v>14</v>
      </c>
      <c r="D26" s="3">
        <f>D24</f>
        <v>90</v>
      </c>
      <c r="E26" s="3">
        <f>E24</f>
        <v>108</v>
      </c>
      <c r="F26" s="3">
        <f>SUM(F24:F25)</f>
        <v>43</v>
      </c>
    </row>
    <row r="27" spans="1:6" x14ac:dyDescent="0.25">
      <c r="A27" s="6"/>
      <c r="B27" s="7" t="s">
        <v>29</v>
      </c>
      <c r="C27" s="1" t="s">
        <v>14</v>
      </c>
      <c r="D27" s="6">
        <v>13</v>
      </c>
      <c r="E27" s="6">
        <v>9</v>
      </c>
      <c r="F27" s="6">
        <f t="shared" si="1"/>
        <v>-4</v>
      </c>
    </row>
    <row r="28" spans="1:6" x14ac:dyDescent="0.25">
      <c r="A28" s="3">
        <v>4</v>
      </c>
      <c r="B28" s="4" t="s">
        <v>30</v>
      </c>
      <c r="C28" s="5" t="s">
        <v>8</v>
      </c>
      <c r="D28" s="3">
        <f>SUM(D29:D31)</f>
        <v>151</v>
      </c>
      <c r="E28" s="3">
        <f>SUM(E29:E31)</f>
        <v>153</v>
      </c>
      <c r="F28" s="3">
        <f>SUM(F29:F31)</f>
        <v>2</v>
      </c>
    </row>
    <row r="29" spans="1:6" x14ac:dyDescent="0.25">
      <c r="A29" s="6"/>
      <c r="B29" s="7" t="s">
        <v>31</v>
      </c>
      <c r="C29" s="1" t="s">
        <v>8</v>
      </c>
      <c r="D29" s="6">
        <v>54</v>
      </c>
      <c r="E29" s="6">
        <v>56</v>
      </c>
      <c r="F29" s="6">
        <f t="shared" si="1"/>
        <v>2</v>
      </c>
    </row>
    <row r="30" spans="1:6" x14ac:dyDescent="0.25">
      <c r="A30" s="6"/>
      <c r="B30" s="7" t="s">
        <v>32</v>
      </c>
      <c r="C30" s="1" t="s">
        <v>8</v>
      </c>
      <c r="D30" s="6">
        <v>73</v>
      </c>
      <c r="E30" s="6">
        <v>74</v>
      </c>
      <c r="F30" s="6">
        <f t="shared" si="1"/>
        <v>1</v>
      </c>
    </row>
    <row r="31" spans="1:6" x14ac:dyDescent="0.25">
      <c r="A31" s="6"/>
      <c r="B31" s="7" t="s">
        <v>33</v>
      </c>
      <c r="C31" s="1" t="s">
        <v>8</v>
      </c>
      <c r="D31" s="6">
        <v>24</v>
      </c>
      <c r="E31" s="6">
        <v>23</v>
      </c>
      <c r="F31" s="6">
        <f t="shared" si="1"/>
        <v>-1</v>
      </c>
    </row>
    <row r="32" spans="1:6" x14ac:dyDescent="0.25">
      <c r="A32" s="3">
        <v>5</v>
      </c>
      <c r="B32" s="4" t="s">
        <v>34</v>
      </c>
      <c r="C32" s="5" t="s">
        <v>14</v>
      </c>
      <c r="D32" s="8">
        <f>D33+D34+D35/3</f>
        <v>35.266869609335366</v>
      </c>
      <c r="E32" s="8">
        <f>E33+E34+E35/3</f>
        <v>34.661637569246267</v>
      </c>
      <c r="F32" s="10">
        <f t="shared" si="1"/>
        <v>-0.60523204008909914</v>
      </c>
    </row>
    <row r="33" spans="1:6" x14ac:dyDescent="0.25">
      <c r="A33" s="6"/>
      <c r="B33" s="7" t="s">
        <v>31</v>
      </c>
      <c r="C33" s="1" t="s">
        <v>14</v>
      </c>
      <c r="D33" s="9">
        <f>D16/D29</f>
        <v>14.814814814814815</v>
      </c>
      <c r="E33" s="9">
        <f>E16/E29</f>
        <v>14.732142857142858</v>
      </c>
      <c r="F33" s="9">
        <f t="shared" si="1"/>
        <v>-8.267195767195723E-2</v>
      </c>
    </row>
    <row r="34" spans="1:6" x14ac:dyDescent="0.25">
      <c r="A34" s="6"/>
      <c r="B34" s="7" t="s">
        <v>32</v>
      </c>
      <c r="C34" s="1" t="s">
        <v>14</v>
      </c>
      <c r="D34" s="9">
        <f>D22/D30</f>
        <v>16.452054794520549</v>
      </c>
      <c r="E34" s="9">
        <f>E22/E30</f>
        <v>15.972972972972974</v>
      </c>
      <c r="F34" s="10">
        <f t="shared" si="1"/>
        <v>-0.47908182154757561</v>
      </c>
    </row>
    <row r="35" spans="1:6" x14ac:dyDescent="0.25">
      <c r="A35" s="6"/>
      <c r="B35" s="7" t="s">
        <v>33</v>
      </c>
      <c r="C35" s="1" t="s">
        <v>14</v>
      </c>
      <c r="D35" s="9">
        <v>12</v>
      </c>
      <c r="E35" s="9">
        <f>(E23+E24)/E31</f>
        <v>11.869565217391305</v>
      </c>
      <c r="F35" s="10">
        <f t="shared" si="1"/>
        <v>-0.13043478260869534</v>
      </c>
    </row>
    <row r="36" spans="1:6" x14ac:dyDescent="0.25">
      <c r="A36" s="3">
        <v>6</v>
      </c>
      <c r="B36" s="4" t="s">
        <v>35</v>
      </c>
      <c r="C36" s="5" t="s">
        <v>14</v>
      </c>
      <c r="D36" s="3">
        <f>D37+D45+D49+D53</f>
        <v>1098</v>
      </c>
      <c r="E36" s="3">
        <f>E37+E45+E49+E53</f>
        <v>1086</v>
      </c>
      <c r="F36" s="3">
        <f>F37+F45+F49+F53</f>
        <v>-12</v>
      </c>
    </row>
    <row r="37" spans="1:6" x14ac:dyDescent="0.25">
      <c r="A37" s="6"/>
      <c r="B37" s="4" t="s">
        <v>36</v>
      </c>
      <c r="C37" s="5" t="s">
        <v>14</v>
      </c>
      <c r="D37" s="3">
        <f>D38+D43+D44</f>
        <v>631</v>
      </c>
      <c r="E37" s="3">
        <f>E38+E43+E44</f>
        <v>621</v>
      </c>
      <c r="F37" s="3">
        <f>F38+F43+F44</f>
        <v>-10</v>
      </c>
    </row>
    <row r="38" spans="1:6" x14ac:dyDescent="0.25">
      <c r="A38" s="6"/>
      <c r="B38" s="4" t="s">
        <v>37</v>
      </c>
      <c r="C38" s="5" t="s">
        <v>14</v>
      </c>
      <c r="D38" s="3">
        <f>SUM(D39:D42)</f>
        <v>312</v>
      </c>
      <c r="E38" s="3">
        <f>SUM(E39:E42)</f>
        <v>301</v>
      </c>
      <c r="F38" s="3">
        <f>SUM(F39:F42)</f>
        <v>-11</v>
      </c>
    </row>
    <row r="39" spans="1:6" x14ac:dyDescent="0.25">
      <c r="A39" s="6"/>
      <c r="B39" s="7" t="s">
        <v>38</v>
      </c>
      <c r="C39" s="1" t="s">
        <v>14</v>
      </c>
      <c r="D39" s="6">
        <v>119</v>
      </c>
      <c r="E39" s="6">
        <v>113</v>
      </c>
      <c r="F39" s="6">
        <f t="shared" si="1"/>
        <v>-6</v>
      </c>
    </row>
    <row r="40" spans="1:6" x14ac:dyDescent="0.25">
      <c r="A40" s="6"/>
      <c r="B40" s="7" t="s">
        <v>39</v>
      </c>
      <c r="C40" s="1" t="s">
        <v>14</v>
      </c>
      <c r="D40" s="6">
        <v>93</v>
      </c>
      <c r="E40" s="6">
        <v>88</v>
      </c>
      <c r="F40" s="6">
        <f t="shared" si="1"/>
        <v>-5</v>
      </c>
    </row>
    <row r="41" spans="1:6" x14ac:dyDescent="0.25">
      <c r="A41" s="6"/>
      <c r="B41" s="7" t="s">
        <v>40</v>
      </c>
      <c r="C41" s="1" t="s">
        <v>14</v>
      </c>
      <c r="D41" s="6">
        <v>53</v>
      </c>
      <c r="E41" s="6">
        <v>51</v>
      </c>
      <c r="F41" s="6">
        <f t="shared" si="1"/>
        <v>-2</v>
      </c>
    </row>
    <row r="42" spans="1:6" x14ac:dyDescent="0.25">
      <c r="A42" s="6"/>
      <c r="B42" s="7" t="s">
        <v>41</v>
      </c>
      <c r="C42" s="1" t="s">
        <v>14</v>
      </c>
      <c r="D42" s="6">
        <v>47</v>
      </c>
      <c r="E42" s="6">
        <v>49</v>
      </c>
      <c r="F42" s="6">
        <f t="shared" si="1"/>
        <v>2</v>
      </c>
    </row>
    <row r="43" spans="1:6" x14ac:dyDescent="0.25">
      <c r="A43" s="6"/>
      <c r="B43" s="7" t="s">
        <v>42</v>
      </c>
      <c r="C43" s="1" t="s">
        <v>14</v>
      </c>
      <c r="D43" s="6">
        <v>47</v>
      </c>
      <c r="E43" s="6">
        <v>47</v>
      </c>
      <c r="F43" s="6">
        <f t="shared" si="1"/>
        <v>0</v>
      </c>
    </row>
    <row r="44" spans="1:6" x14ac:dyDescent="0.25">
      <c r="A44" s="6"/>
      <c r="B44" s="7" t="s">
        <v>43</v>
      </c>
      <c r="C44" s="1" t="s">
        <v>14</v>
      </c>
      <c r="D44" s="6">
        <v>272</v>
      </c>
      <c r="E44" s="6">
        <v>273</v>
      </c>
      <c r="F44" s="6">
        <f t="shared" si="1"/>
        <v>1</v>
      </c>
    </row>
    <row r="45" spans="1:6" x14ac:dyDescent="0.25">
      <c r="A45" s="6"/>
      <c r="B45" s="4" t="s">
        <v>44</v>
      </c>
      <c r="C45" s="5" t="s">
        <v>14</v>
      </c>
      <c r="D45" s="3">
        <f>D46+D47+D48</f>
        <v>363</v>
      </c>
      <c r="E45" s="3">
        <f t="shared" ref="E45:F45" si="4">E46+E47+E48</f>
        <v>363</v>
      </c>
      <c r="F45" s="3">
        <f t="shared" si="4"/>
        <v>0</v>
      </c>
    </row>
    <row r="46" spans="1:6" x14ac:dyDescent="0.25">
      <c r="A46" s="6"/>
      <c r="B46" s="7" t="s">
        <v>45</v>
      </c>
      <c r="C46" s="1" t="s">
        <v>14</v>
      </c>
      <c r="D46" s="6">
        <v>122</v>
      </c>
      <c r="E46" s="6">
        <v>122</v>
      </c>
      <c r="F46" s="6">
        <f t="shared" si="1"/>
        <v>0</v>
      </c>
    </row>
    <row r="47" spans="1:6" x14ac:dyDescent="0.25">
      <c r="A47" s="6"/>
      <c r="B47" s="7" t="s">
        <v>42</v>
      </c>
      <c r="C47" s="1" t="s">
        <v>14</v>
      </c>
      <c r="D47" s="6">
        <v>12</v>
      </c>
      <c r="E47" s="6">
        <v>12</v>
      </c>
      <c r="F47" s="6">
        <f t="shared" si="1"/>
        <v>0</v>
      </c>
    </row>
    <row r="48" spans="1:6" x14ac:dyDescent="0.25">
      <c r="A48" s="6"/>
      <c r="B48" s="7" t="s">
        <v>43</v>
      </c>
      <c r="C48" s="1" t="s">
        <v>14</v>
      </c>
      <c r="D48" s="6">
        <v>229</v>
      </c>
      <c r="E48" s="6">
        <v>229</v>
      </c>
      <c r="F48" s="6">
        <f t="shared" si="1"/>
        <v>0</v>
      </c>
    </row>
    <row r="49" spans="1:6" x14ac:dyDescent="0.25">
      <c r="A49" s="6"/>
      <c r="B49" s="4" t="s">
        <v>46</v>
      </c>
      <c r="C49" s="5" t="s">
        <v>14</v>
      </c>
      <c r="D49" s="3">
        <f t="shared" ref="D49:F49" si="5">SUM(D50:D52)</f>
        <v>50</v>
      </c>
      <c r="E49" s="3">
        <f t="shared" si="5"/>
        <v>48</v>
      </c>
      <c r="F49" s="3">
        <f t="shared" si="5"/>
        <v>-2</v>
      </c>
    </row>
    <row r="50" spans="1:6" x14ac:dyDescent="0.25">
      <c r="A50" s="6"/>
      <c r="B50" s="7" t="s">
        <v>45</v>
      </c>
      <c r="C50" s="1" t="s">
        <v>14</v>
      </c>
      <c r="D50" s="6">
        <v>23</v>
      </c>
      <c r="E50" s="6">
        <v>23</v>
      </c>
      <c r="F50" s="6">
        <f t="shared" si="1"/>
        <v>0</v>
      </c>
    </row>
    <row r="51" spans="1:6" x14ac:dyDescent="0.25">
      <c r="A51" s="6"/>
      <c r="B51" s="7" t="s">
        <v>42</v>
      </c>
      <c r="C51" s="1" t="s">
        <v>14</v>
      </c>
      <c r="D51" s="6">
        <v>3</v>
      </c>
      <c r="E51" s="6">
        <v>3</v>
      </c>
      <c r="F51" s="6">
        <f t="shared" si="1"/>
        <v>0</v>
      </c>
    </row>
    <row r="52" spans="1:6" x14ac:dyDescent="0.25">
      <c r="A52" s="6"/>
      <c r="B52" s="7" t="s">
        <v>43</v>
      </c>
      <c r="C52" s="1" t="s">
        <v>14</v>
      </c>
      <c r="D52" s="6">
        <v>24</v>
      </c>
      <c r="E52" s="6">
        <v>22</v>
      </c>
      <c r="F52" s="6">
        <f t="shared" si="1"/>
        <v>-2</v>
      </c>
    </row>
    <row r="53" spans="1:6" x14ac:dyDescent="0.25">
      <c r="A53" s="6"/>
      <c r="B53" s="4" t="s">
        <v>47</v>
      </c>
      <c r="C53" s="5" t="s">
        <v>14</v>
      </c>
      <c r="D53" s="3">
        <f>SUM(D54:D56)</f>
        <v>54</v>
      </c>
      <c r="E53" s="3">
        <f>SUM(E54:E56)</f>
        <v>54</v>
      </c>
      <c r="F53" s="3">
        <f>SUM(F54:F56)</f>
        <v>0</v>
      </c>
    </row>
    <row r="54" spans="1:6" x14ac:dyDescent="0.25">
      <c r="A54" s="6"/>
      <c r="B54" s="7" t="s">
        <v>48</v>
      </c>
      <c r="C54" s="1" t="s">
        <v>14</v>
      </c>
      <c r="D54" s="6">
        <v>11</v>
      </c>
      <c r="E54" s="6">
        <v>11</v>
      </c>
      <c r="F54" s="6">
        <f t="shared" si="1"/>
        <v>0</v>
      </c>
    </row>
    <row r="55" spans="1:6" x14ac:dyDescent="0.25">
      <c r="A55" s="6"/>
      <c r="B55" s="7" t="s">
        <v>49</v>
      </c>
      <c r="C55" s="1" t="s">
        <v>14</v>
      </c>
      <c r="D55" s="6">
        <v>24</v>
      </c>
      <c r="E55" s="6">
        <v>24</v>
      </c>
      <c r="F55" s="6">
        <f t="shared" si="1"/>
        <v>0</v>
      </c>
    </row>
    <row r="56" spans="1:6" x14ac:dyDescent="0.25">
      <c r="A56" s="6"/>
      <c r="B56" s="7" t="s">
        <v>43</v>
      </c>
      <c r="C56" s="1" t="s">
        <v>14</v>
      </c>
      <c r="D56" s="6">
        <v>19</v>
      </c>
      <c r="E56" s="6">
        <v>19</v>
      </c>
      <c r="F56" s="6">
        <f t="shared" si="1"/>
        <v>0</v>
      </c>
    </row>
    <row r="57" spans="1:6" x14ac:dyDescent="0.25">
      <c r="A57" s="3">
        <v>7</v>
      </c>
      <c r="B57" s="4" t="s">
        <v>50</v>
      </c>
      <c r="C57" s="5" t="s">
        <v>8</v>
      </c>
      <c r="D57" s="3">
        <v>44</v>
      </c>
      <c r="E57" s="3">
        <v>44</v>
      </c>
      <c r="F57" s="3">
        <f t="shared" si="1"/>
        <v>0</v>
      </c>
    </row>
    <row r="58" spans="1:6" x14ac:dyDescent="0.25">
      <c r="A58" s="3">
        <v>8</v>
      </c>
      <c r="B58" s="4" t="s">
        <v>51</v>
      </c>
      <c r="C58" s="5" t="s">
        <v>14</v>
      </c>
      <c r="D58" s="3">
        <f>SUM(D59:D64)</f>
        <v>902</v>
      </c>
      <c r="E58" s="3">
        <f>SUM(E59:E64)</f>
        <v>907</v>
      </c>
      <c r="F58" s="3">
        <f t="shared" si="1"/>
        <v>5</v>
      </c>
    </row>
    <row r="59" spans="1:6" x14ac:dyDescent="0.25">
      <c r="A59" s="3"/>
      <c r="B59" s="7" t="s">
        <v>52</v>
      </c>
      <c r="C59" s="1" t="s">
        <v>14</v>
      </c>
      <c r="D59" s="6">
        <v>145</v>
      </c>
      <c r="E59" s="6">
        <v>23</v>
      </c>
      <c r="F59" s="6">
        <f t="shared" si="1"/>
        <v>-122</v>
      </c>
    </row>
    <row r="60" spans="1:6" x14ac:dyDescent="0.25">
      <c r="A60" s="3"/>
      <c r="B60" s="7" t="s">
        <v>53</v>
      </c>
      <c r="C60" s="1" t="s">
        <v>14</v>
      </c>
      <c r="D60" s="6">
        <v>94</v>
      </c>
      <c r="E60" s="6">
        <v>36</v>
      </c>
      <c r="F60" s="6">
        <f t="shared" si="1"/>
        <v>-58</v>
      </c>
    </row>
    <row r="61" spans="1:6" x14ac:dyDescent="0.25">
      <c r="A61" s="3"/>
      <c r="B61" s="7" t="s">
        <v>54</v>
      </c>
      <c r="C61" s="1" t="s">
        <v>14</v>
      </c>
      <c r="D61" s="6">
        <v>178</v>
      </c>
      <c r="E61" s="6">
        <v>146</v>
      </c>
      <c r="F61" s="6">
        <f t="shared" si="1"/>
        <v>-32</v>
      </c>
    </row>
    <row r="62" spans="1:6" x14ac:dyDescent="0.25">
      <c r="A62" s="3"/>
      <c r="B62" s="7" t="s">
        <v>55</v>
      </c>
      <c r="C62" s="1" t="s">
        <v>14</v>
      </c>
      <c r="D62" s="6">
        <v>196</v>
      </c>
      <c r="E62" s="6">
        <v>175</v>
      </c>
      <c r="F62" s="6">
        <f t="shared" si="1"/>
        <v>-21</v>
      </c>
    </row>
    <row r="63" spans="1:6" x14ac:dyDescent="0.25">
      <c r="A63" s="3"/>
      <c r="B63" s="7" t="s">
        <v>56</v>
      </c>
      <c r="C63" s="1" t="s">
        <v>14</v>
      </c>
      <c r="D63" s="6">
        <v>188</v>
      </c>
      <c r="E63" s="6">
        <v>198</v>
      </c>
      <c r="F63" s="6">
        <f t="shared" si="1"/>
        <v>10</v>
      </c>
    </row>
    <row r="64" spans="1:6" x14ac:dyDescent="0.25">
      <c r="A64" s="3"/>
      <c r="B64" s="7" t="s">
        <v>57</v>
      </c>
      <c r="C64" s="1" t="s">
        <v>14</v>
      </c>
      <c r="D64" s="6">
        <v>101</v>
      </c>
      <c r="E64" s="6">
        <v>329</v>
      </c>
      <c r="F64" s="6">
        <f t="shared" si="1"/>
        <v>228</v>
      </c>
    </row>
    <row r="65" spans="1:6" x14ac:dyDescent="0.25">
      <c r="A65" s="3">
        <v>9</v>
      </c>
      <c r="B65" s="4" t="s">
        <v>58</v>
      </c>
      <c r="C65" s="5" t="s">
        <v>14</v>
      </c>
      <c r="D65" s="3">
        <v>780</v>
      </c>
      <c r="E65" s="3">
        <v>780</v>
      </c>
      <c r="F65" s="3">
        <f t="shared" si="1"/>
        <v>0</v>
      </c>
    </row>
    <row r="66" spans="1:6" x14ac:dyDescent="0.25">
      <c r="A66" s="3">
        <v>10</v>
      </c>
      <c r="B66" s="4" t="s">
        <v>59</v>
      </c>
      <c r="C66" s="5" t="s">
        <v>60</v>
      </c>
      <c r="D66" s="3">
        <v>82687</v>
      </c>
      <c r="E66" s="3">
        <v>94385</v>
      </c>
      <c r="F66" s="3">
        <f t="shared" ref="F66:F67" si="6">E66-D66</f>
        <v>11698</v>
      </c>
    </row>
    <row r="67" spans="1:6" x14ac:dyDescent="0.25">
      <c r="A67" s="3">
        <v>11</v>
      </c>
      <c r="B67" s="4" t="s">
        <v>61</v>
      </c>
      <c r="C67" s="5" t="s">
        <v>14</v>
      </c>
      <c r="D67" s="3">
        <v>140</v>
      </c>
      <c r="E67" s="3">
        <v>178</v>
      </c>
      <c r="F67" s="3">
        <f t="shared" si="6"/>
        <v>38</v>
      </c>
    </row>
    <row r="68" spans="1:6" x14ac:dyDescent="0.25">
      <c r="A68" s="3">
        <v>12</v>
      </c>
      <c r="B68" s="4" t="s">
        <v>62</v>
      </c>
      <c r="C68" s="5" t="s">
        <v>63</v>
      </c>
      <c r="D68" s="3">
        <f>D69+D90+D91+D94+D95+D99+D100+D101</f>
        <v>464048</v>
      </c>
      <c r="E68" s="3">
        <f>E69+E90+E91+E94+E95+E99+E100+E101</f>
        <v>496926</v>
      </c>
      <c r="F68" s="3">
        <f>F69+F90+F91+F94+F95+F99+F100+F101</f>
        <v>32878</v>
      </c>
    </row>
    <row r="69" spans="1:6" x14ac:dyDescent="0.25">
      <c r="A69" s="6"/>
      <c r="B69" s="4" t="s">
        <v>64</v>
      </c>
      <c r="C69" s="5" t="s">
        <v>63</v>
      </c>
      <c r="D69" s="3">
        <f>D70+D78+D82+D86</f>
        <v>338121</v>
      </c>
      <c r="E69" s="3">
        <f t="shared" ref="E69:F69" si="7">E70+E78+E82+E86</f>
        <v>360347</v>
      </c>
      <c r="F69" s="3">
        <f t="shared" si="7"/>
        <v>22226</v>
      </c>
    </row>
    <row r="70" spans="1:6" x14ac:dyDescent="0.25">
      <c r="A70" s="6"/>
      <c r="B70" s="4" t="s">
        <v>65</v>
      </c>
      <c r="C70" s="5" t="s">
        <v>63</v>
      </c>
      <c r="D70" s="3">
        <f>D71+D76+D77</f>
        <v>219121</v>
      </c>
      <c r="E70" s="3">
        <f t="shared" ref="E70:F70" si="8">E71+E76+E77</f>
        <v>228027</v>
      </c>
      <c r="F70" s="3">
        <f t="shared" si="8"/>
        <v>8906</v>
      </c>
    </row>
    <row r="71" spans="1:6" x14ac:dyDescent="0.25">
      <c r="A71" s="6"/>
      <c r="B71" s="4" t="s">
        <v>66</v>
      </c>
      <c r="C71" s="5" t="s">
        <v>63</v>
      </c>
      <c r="D71" s="3">
        <f>SUM(D72:D75)</f>
        <v>127796</v>
      </c>
      <c r="E71" s="3">
        <f t="shared" ref="E71:F71" si="9">SUM(E72:E75)</f>
        <v>126480</v>
      </c>
      <c r="F71" s="3">
        <f t="shared" si="9"/>
        <v>-1316</v>
      </c>
    </row>
    <row r="72" spans="1:6" x14ac:dyDescent="0.25">
      <c r="A72" s="6"/>
      <c r="B72" s="7" t="s">
        <v>38</v>
      </c>
      <c r="C72" s="1" t="s">
        <v>63</v>
      </c>
      <c r="D72" s="6">
        <v>49628</v>
      </c>
      <c r="E72" s="6">
        <v>48129</v>
      </c>
      <c r="F72" s="6">
        <f t="shared" ref="F72:F104" si="10">E72-D72</f>
        <v>-1499</v>
      </c>
    </row>
    <row r="73" spans="1:6" x14ac:dyDescent="0.25">
      <c r="A73" s="6"/>
      <c r="B73" s="7" t="s">
        <v>39</v>
      </c>
      <c r="C73" s="1" t="s">
        <v>63</v>
      </c>
      <c r="D73" s="6">
        <v>38600</v>
      </c>
      <c r="E73" s="6">
        <v>37434</v>
      </c>
      <c r="F73" s="6">
        <f t="shared" si="10"/>
        <v>-1166</v>
      </c>
    </row>
    <row r="74" spans="1:6" x14ac:dyDescent="0.25">
      <c r="A74" s="6"/>
      <c r="B74" s="7" t="s">
        <v>40</v>
      </c>
      <c r="C74" s="1" t="s">
        <v>63</v>
      </c>
      <c r="D74" s="6">
        <v>22057</v>
      </c>
      <c r="E74" s="6">
        <v>21391</v>
      </c>
      <c r="F74" s="6">
        <f t="shared" si="10"/>
        <v>-666</v>
      </c>
    </row>
    <row r="75" spans="1:6" x14ac:dyDescent="0.25">
      <c r="A75" s="6"/>
      <c r="B75" s="7" t="s">
        <v>67</v>
      </c>
      <c r="C75" s="1" t="s">
        <v>63</v>
      </c>
      <c r="D75" s="6">
        <v>17511</v>
      </c>
      <c r="E75" s="6">
        <v>19526</v>
      </c>
      <c r="F75" s="6">
        <f t="shared" si="10"/>
        <v>2015</v>
      </c>
    </row>
    <row r="76" spans="1:6" x14ac:dyDescent="0.25">
      <c r="A76" s="6"/>
      <c r="B76" s="7" t="s">
        <v>42</v>
      </c>
      <c r="C76" s="1" t="s">
        <v>63</v>
      </c>
      <c r="D76" s="6">
        <v>25462</v>
      </c>
      <c r="E76" s="6">
        <v>26654</v>
      </c>
      <c r="F76" s="6">
        <f t="shared" si="10"/>
        <v>1192</v>
      </c>
    </row>
    <row r="77" spans="1:6" x14ac:dyDescent="0.25">
      <c r="A77" s="6"/>
      <c r="B77" s="7" t="s">
        <v>43</v>
      </c>
      <c r="C77" s="1" t="s">
        <v>63</v>
      </c>
      <c r="D77" s="6">
        <v>65863</v>
      </c>
      <c r="E77" s="6">
        <v>74893</v>
      </c>
      <c r="F77" s="6">
        <f t="shared" si="10"/>
        <v>9030</v>
      </c>
    </row>
    <row r="78" spans="1:6" x14ac:dyDescent="0.25">
      <c r="A78" s="6"/>
      <c r="B78" s="4" t="s">
        <v>68</v>
      </c>
      <c r="C78" s="5" t="s">
        <v>63</v>
      </c>
      <c r="D78" s="3">
        <f>SUM(D79:D81)</f>
        <v>92178</v>
      </c>
      <c r="E78" s="3">
        <f t="shared" ref="E78:F78" si="11">SUM(E79:E81)</f>
        <v>104336</v>
      </c>
      <c r="F78" s="3">
        <f t="shared" si="11"/>
        <v>12158</v>
      </c>
    </row>
    <row r="79" spans="1:6" x14ac:dyDescent="0.25">
      <c r="A79" s="6"/>
      <c r="B79" s="7" t="s">
        <v>45</v>
      </c>
      <c r="C79" s="1" t="s">
        <v>63</v>
      </c>
      <c r="D79" s="6">
        <v>35521</v>
      </c>
      <c r="E79" s="6">
        <v>40990</v>
      </c>
      <c r="F79" s="6">
        <f t="shared" si="10"/>
        <v>5469</v>
      </c>
    </row>
    <row r="80" spans="1:6" x14ac:dyDescent="0.25">
      <c r="A80" s="6"/>
      <c r="B80" s="7" t="s">
        <v>42</v>
      </c>
      <c r="C80" s="1" t="s">
        <v>63</v>
      </c>
      <c r="D80" s="6">
        <v>5026</v>
      </c>
      <c r="E80" s="6">
        <v>4934</v>
      </c>
      <c r="F80" s="6">
        <f t="shared" si="10"/>
        <v>-92</v>
      </c>
    </row>
    <row r="81" spans="1:6" x14ac:dyDescent="0.25">
      <c r="A81" s="6"/>
      <c r="B81" s="7" t="s">
        <v>43</v>
      </c>
      <c r="C81" s="1" t="s">
        <v>63</v>
      </c>
      <c r="D81" s="6">
        <v>51631</v>
      </c>
      <c r="E81" s="6">
        <v>58412</v>
      </c>
      <c r="F81" s="6">
        <f t="shared" si="10"/>
        <v>6781</v>
      </c>
    </row>
    <row r="82" spans="1:6" x14ac:dyDescent="0.25">
      <c r="A82" s="6"/>
      <c r="B82" s="11" t="s">
        <v>69</v>
      </c>
      <c r="C82" s="5" t="s">
        <v>63</v>
      </c>
      <c r="D82" s="3">
        <f>SUM(D83:D85)</f>
        <v>12477</v>
      </c>
      <c r="E82" s="3">
        <f t="shared" ref="E82:F82" si="12">SUM(E83:E85)</f>
        <v>12885</v>
      </c>
      <c r="F82" s="3">
        <f t="shared" si="12"/>
        <v>408</v>
      </c>
    </row>
    <row r="83" spans="1:6" x14ac:dyDescent="0.25">
      <c r="A83" s="6"/>
      <c r="B83" s="7" t="s">
        <v>45</v>
      </c>
      <c r="C83" s="1" t="s">
        <v>63</v>
      </c>
      <c r="D83" s="6">
        <v>6527</v>
      </c>
      <c r="E83" s="6">
        <v>6267</v>
      </c>
      <c r="F83" s="6">
        <f t="shared" si="10"/>
        <v>-260</v>
      </c>
    </row>
    <row r="84" spans="1:6" x14ac:dyDescent="0.25">
      <c r="A84" s="6"/>
      <c r="B84" s="7" t="s">
        <v>42</v>
      </c>
      <c r="C84" s="1" t="s">
        <v>63</v>
      </c>
      <c r="D84" s="6">
        <v>1487</v>
      </c>
      <c r="E84" s="6">
        <v>1173</v>
      </c>
      <c r="F84" s="6">
        <f t="shared" si="10"/>
        <v>-314</v>
      </c>
    </row>
    <row r="85" spans="1:6" x14ac:dyDescent="0.25">
      <c r="A85" s="6"/>
      <c r="B85" s="7" t="s">
        <v>43</v>
      </c>
      <c r="C85" s="1" t="s">
        <v>63</v>
      </c>
      <c r="D85" s="6">
        <v>4463</v>
      </c>
      <c r="E85" s="6">
        <v>5445</v>
      </c>
      <c r="F85" s="6">
        <f t="shared" si="10"/>
        <v>982</v>
      </c>
    </row>
    <row r="86" spans="1:6" x14ac:dyDescent="0.25">
      <c r="A86" s="6"/>
      <c r="B86" s="4" t="s">
        <v>70</v>
      </c>
      <c r="C86" s="5" t="s">
        <v>63</v>
      </c>
      <c r="D86" s="3">
        <f>SUM(D87:D89)</f>
        <v>14345</v>
      </c>
      <c r="E86" s="3">
        <f>SUM(E87:E89)</f>
        <v>15099</v>
      </c>
      <c r="F86" s="3">
        <f>SUM(F87:F89)</f>
        <v>754</v>
      </c>
    </row>
    <row r="87" spans="1:6" x14ac:dyDescent="0.25">
      <c r="A87" s="6"/>
      <c r="B87" s="7" t="s">
        <v>48</v>
      </c>
      <c r="C87" s="1" t="s">
        <v>63</v>
      </c>
      <c r="D87" s="6">
        <v>3636</v>
      </c>
      <c r="E87" s="6">
        <v>3747</v>
      </c>
      <c r="F87" s="6">
        <f t="shared" si="10"/>
        <v>111</v>
      </c>
    </row>
    <row r="88" spans="1:6" x14ac:dyDescent="0.25">
      <c r="A88" s="6"/>
      <c r="B88" s="7" t="s">
        <v>49</v>
      </c>
      <c r="C88" s="1" t="s">
        <v>63</v>
      </c>
      <c r="D88" s="6">
        <v>7800</v>
      </c>
      <c r="E88" s="6">
        <v>8339</v>
      </c>
      <c r="F88" s="6">
        <f t="shared" si="10"/>
        <v>539</v>
      </c>
    </row>
    <row r="89" spans="1:6" x14ac:dyDescent="0.25">
      <c r="A89" s="6"/>
      <c r="B89" s="7" t="s">
        <v>43</v>
      </c>
      <c r="C89" s="1" t="s">
        <v>63</v>
      </c>
      <c r="D89" s="6">
        <v>2909</v>
      </c>
      <c r="E89" s="6">
        <v>3013</v>
      </c>
      <c r="F89" s="6">
        <f t="shared" si="10"/>
        <v>104</v>
      </c>
    </row>
    <row r="90" spans="1:6" x14ac:dyDescent="0.25">
      <c r="A90" s="6"/>
      <c r="B90" s="4" t="s">
        <v>71</v>
      </c>
      <c r="C90" s="5" t="s">
        <v>63</v>
      </c>
      <c r="D90" s="3">
        <v>102173</v>
      </c>
      <c r="E90" s="3">
        <v>108824</v>
      </c>
      <c r="F90" s="3">
        <f t="shared" si="10"/>
        <v>6651</v>
      </c>
    </row>
    <row r="91" spans="1:6" x14ac:dyDescent="0.25">
      <c r="A91" s="6"/>
      <c r="B91" s="4" t="s">
        <v>72</v>
      </c>
      <c r="C91" s="5" t="s">
        <v>63</v>
      </c>
      <c r="D91" s="3">
        <f>SUM(D92:D93)</f>
        <v>2168</v>
      </c>
      <c r="E91" s="3">
        <f>SUM(E92:E93)</f>
        <v>4784</v>
      </c>
      <c r="F91" s="3">
        <f t="shared" ref="F91" si="13">SUM(F92:F93)</f>
        <v>2616</v>
      </c>
    </row>
    <row r="92" spans="1:6" x14ac:dyDescent="0.25">
      <c r="A92" s="6"/>
      <c r="B92" s="7" t="s">
        <v>73</v>
      </c>
      <c r="C92" s="1" t="s">
        <v>63</v>
      </c>
      <c r="D92" s="6">
        <v>389</v>
      </c>
      <c r="E92" s="6">
        <v>1018</v>
      </c>
      <c r="F92" s="6">
        <f t="shared" si="10"/>
        <v>629</v>
      </c>
    </row>
    <row r="93" spans="1:6" x14ac:dyDescent="0.25">
      <c r="A93" s="6"/>
      <c r="B93" s="7" t="s">
        <v>74</v>
      </c>
      <c r="C93" s="1" t="s">
        <v>63</v>
      </c>
      <c r="D93" s="6">
        <v>1779</v>
      </c>
      <c r="E93" s="6">
        <v>3766</v>
      </c>
      <c r="F93" s="6">
        <f t="shared" si="10"/>
        <v>1987</v>
      </c>
    </row>
    <row r="94" spans="1:6" x14ac:dyDescent="0.25">
      <c r="A94" s="6"/>
      <c r="B94" s="4" t="s">
        <v>75</v>
      </c>
      <c r="C94" s="5" t="s">
        <v>63</v>
      </c>
      <c r="D94" s="3">
        <v>839</v>
      </c>
      <c r="E94" s="3">
        <v>931</v>
      </c>
      <c r="F94" s="3">
        <f t="shared" si="10"/>
        <v>92</v>
      </c>
    </row>
    <row r="95" spans="1:6" x14ac:dyDescent="0.25">
      <c r="A95" s="6"/>
      <c r="B95" s="4" t="s">
        <v>76</v>
      </c>
      <c r="C95" s="5" t="s">
        <v>63</v>
      </c>
      <c r="D95" s="3">
        <f t="shared" ref="D95:F95" si="14">SUM(D96:D98)</f>
        <v>12795</v>
      </c>
      <c r="E95" s="3">
        <f t="shared" si="14"/>
        <v>17074</v>
      </c>
      <c r="F95" s="3">
        <f t="shared" si="14"/>
        <v>4279</v>
      </c>
    </row>
    <row r="96" spans="1:6" x14ac:dyDescent="0.25">
      <c r="A96" s="6"/>
      <c r="B96" s="7" t="s">
        <v>77</v>
      </c>
      <c r="C96" s="1" t="s">
        <v>63</v>
      </c>
      <c r="D96" s="6">
        <v>8175</v>
      </c>
      <c r="E96" s="6">
        <v>8022</v>
      </c>
      <c r="F96" s="6">
        <f t="shared" si="10"/>
        <v>-153</v>
      </c>
    </row>
    <row r="97" spans="1:6" x14ac:dyDescent="0.25">
      <c r="A97" s="6"/>
      <c r="B97" s="7" t="s">
        <v>78</v>
      </c>
      <c r="C97" s="1" t="s">
        <v>63</v>
      </c>
      <c r="D97" s="6">
        <v>2976</v>
      </c>
      <c r="E97" s="6">
        <v>6980</v>
      </c>
      <c r="F97" s="6">
        <f t="shared" si="10"/>
        <v>4004</v>
      </c>
    </row>
    <row r="98" spans="1:6" x14ac:dyDescent="0.25">
      <c r="A98" s="6"/>
      <c r="B98" s="7" t="s">
        <v>79</v>
      </c>
      <c r="C98" s="1" t="s">
        <v>63</v>
      </c>
      <c r="D98" s="6">
        <v>1644</v>
      </c>
      <c r="E98" s="6">
        <v>2072</v>
      </c>
      <c r="F98" s="6">
        <f t="shared" si="10"/>
        <v>428</v>
      </c>
    </row>
    <row r="99" spans="1:6" x14ac:dyDescent="0.25">
      <c r="A99" s="6"/>
      <c r="B99" s="11" t="s">
        <v>80</v>
      </c>
      <c r="C99" s="5" t="s">
        <v>63</v>
      </c>
      <c r="D99" s="3">
        <v>859</v>
      </c>
      <c r="E99" s="3">
        <v>240</v>
      </c>
      <c r="F99" s="3">
        <f t="shared" si="10"/>
        <v>-619</v>
      </c>
    </row>
    <row r="100" spans="1:6" x14ac:dyDescent="0.25">
      <c r="A100" s="6"/>
      <c r="B100" s="4" t="s">
        <v>81</v>
      </c>
      <c r="C100" s="5" t="s">
        <v>63</v>
      </c>
      <c r="D100" s="3">
        <v>12</v>
      </c>
      <c r="E100" s="3">
        <v>16</v>
      </c>
      <c r="F100" s="3">
        <f t="shared" si="10"/>
        <v>4</v>
      </c>
    </row>
    <row r="101" spans="1:6" x14ac:dyDescent="0.25">
      <c r="A101" s="6"/>
      <c r="B101" s="4" t="s">
        <v>82</v>
      </c>
      <c r="C101" s="5" t="s">
        <v>63</v>
      </c>
      <c r="D101" s="3">
        <f t="shared" ref="D101:E101" si="15">D102+D103+D104</f>
        <v>7081</v>
      </c>
      <c r="E101" s="3">
        <f t="shared" si="15"/>
        <v>4710</v>
      </c>
      <c r="F101" s="3">
        <f t="shared" si="10"/>
        <v>-2371</v>
      </c>
    </row>
    <row r="102" spans="1:6" x14ac:dyDescent="0.25">
      <c r="A102" s="6"/>
      <c r="B102" s="7" t="s">
        <v>83</v>
      </c>
      <c r="C102" s="1"/>
      <c r="D102" s="6">
        <v>3031</v>
      </c>
      <c r="E102" s="6">
        <v>580</v>
      </c>
      <c r="F102" s="6">
        <f t="shared" si="10"/>
        <v>-2451</v>
      </c>
    </row>
    <row r="103" spans="1:6" ht="63.75" x14ac:dyDescent="0.25">
      <c r="A103" s="6"/>
      <c r="B103" s="12" t="s">
        <v>84</v>
      </c>
      <c r="C103" s="1" t="s">
        <v>63</v>
      </c>
      <c r="D103" s="6"/>
      <c r="E103" s="6"/>
      <c r="F103" s="6">
        <f t="shared" si="10"/>
        <v>0</v>
      </c>
    </row>
    <row r="104" spans="1:6" ht="38.25" x14ac:dyDescent="0.25">
      <c r="A104" s="6"/>
      <c r="B104" s="12" t="s">
        <v>85</v>
      </c>
      <c r="C104" s="1" t="s">
        <v>63</v>
      </c>
      <c r="D104" s="6">
        <v>4050</v>
      </c>
      <c r="E104" s="6">
        <v>4130</v>
      </c>
      <c r="F104" s="6">
        <f t="shared" si="10"/>
        <v>80</v>
      </c>
    </row>
    <row r="105" spans="1:6" x14ac:dyDescent="0.25">
      <c r="A105" s="6"/>
      <c r="B105" s="11" t="s">
        <v>86</v>
      </c>
      <c r="C105" s="5" t="s">
        <v>14</v>
      </c>
      <c r="D105" s="3">
        <f>SUM(D106:D108)</f>
        <v>936</v>
      </c>
      <c r="E105" s="3">
        <f t="shared" ref="E105:F105" si="16">SUM(E106:E108)</f>
        <v>897</v>
      </c>
      <c r="F105" s="3">
        <f t="shared" si="16"/>
        <v>-39</v>
      </c>
    </row>
    <row r="106" spans="1:6" x14ac:dyDescent="0.25">
      <c r="A106" s="6"/>
      <c r="B106" s="7" t="s">
        <v>87</v>
      </c>
      <c r="C106" s="1" t="s">
        <v>14</v>
      </c>
      <c r="D106" s="6">
        <v>250</v>
      </c>
      <c r="E106" s="6">
        <v>239</v>
      </c>
      <c r="F106" s="6">
        <f t="shared" ref="F106:F159" si="17">E106-D106</f>
        <v>-11</v>
      </c>
    </row>
    <row r="107" spans="1:6" x14ac:dyDescent="0.25">
      <c r="A107" s="6"/>
      <c r="B107" s="7" t="s">
        <v>88</v>
      </c>
      <c r="C107" s="1" t="s">
        <v>14</v>
      </c>
      <c r="D107" s="6">
        <v>306</v>
      </c>
      <c r="E107" s="6">
        <v>288</v>
      </c>
      <c r="F107" s="6">
        <f t="shared" si="17"/>
        <v>-18</v>
      </c>
    </row>
    <row r="108" spans="1:6" x14ac:dyDescent="0.25">
      <c r="A108" s="6"/>
      <c r="B108" s="7" t="s">
        <v>89</v>
      </c>
      <c r="C108" s="1" t="s">
        <v>14</v>
      </c>
      <c r="D108" s="6">
        <v>380</v>
      </c>
      <c r="E108" s="6">
        <v>370</v>
      </c>
      <c r="F108" s="6">
        <f t="shared" si="17"/>
        <v>-10</v>
      </c>
    </row>
    <row r="109" spans="1:6" ht="38.25" x14ac:dyDescent="0.25">
      <c r="A109" s="3">
        <v>13</v>
      </c>
      <c r="B109" s="11" t="s">
        <v>90</v>
      </c>
      <c r="C109" s="5" t="s">
        <v>91</v>
      </c>
      <c r="D109" s="8">
        <f>D105/D58%</f>
        <v>103.76940133037695</v>
      </c>
      <c r="E109" s="8">
        <f>E105/E58%</f>
        <v>98.89746416758544</v>
      </c>
      <c r="F109" s="8">
        <f t="shared" si="17"/>
        <v>-4.8719371627915109</v>
      </c>
    </row>
    <row r="110" spans="1:6" x14ac:dyDescent="0.25">
      <c r="A110" s="3">
        <v>14</v>
      </c>
      <c r="B110" s="4" t="s">
        <v>92</v>
      </c>
      <c r="C110" s="5" t="s">
        <v>93</v>
      </c>
      <c r="D110" s="13">
        <f t="shared" ref="D110:E128" si="18">D69/D36/12</f>
        <v>25.66188524590164</v>
      </c>
      <c r="E110" s="13">
        <f t="shared" si="18"/>
        <v>27.65093615715163</v>
      </c>
      <c r="F110" s="13">
        <f t="shared" si="17"/>
        <v>1.9890509112499899</v>
      </c>
    </row>
    <row r="111" spans="1:6" x14ac:dyDescent="0.25">
      <c r="A111" s="6"/>
      <c r="B111" s="4" t="s">
        <v>65</v>
      </c>
      <c r="C111" s="5" t="s">
        <v>93</v>
      </c>
      <c r="D111" s="13">
        <f t="shared" si="18"/>
        <v>28.938325409403063</v>
      </c>
      <c r="E111" s="13">
        <f t="shared" si="18"/>
        <v>30.599436392914654</v>
      </c>
      <c r="F111" s="13">
        <f t="shared" si="17"/>
        <v>1.6611109835115911</v>
      </c>
    </row>
    <row r="112" spans="1:6" x14ac:dyDescent="0.25">
      <c r="A112" s="6"/>
      <c r="B112" s="7" t="s">
        <v>94</v>
      </c>
      <c r="C112" s="1" t="s">
        <v>93</v>
      </c>
      <c r="D112" s="14">
        <f t="shared" si="18"/>
        <v>34.133547008547005</v>
      </c>
      <c r="E112" s="14">
        <f t="shared" si="18"/>
        <v>35.016611295681066</v>
      </c>
      <c r="F112" s="14">
        <f t="shared" si="17"/>
        <v>0.88306428713406149</v>
      </c>
    </row>
    <row r="113" spans="1:6" x14ac:dyDescent="0.25">
      <c r="A113" s="6"/>
      <c r="B113" s="7" t="s">
        <v>38</v>
      </c>
      <c r="C113" s="1" t="s">
        <v>93</v>
      </c>
      <c r="D113" s="14">
        <f t="shared" si="18"/>
        <v>34.753501400560225</v>
      </c>
      <c r="E113" s="14">
        <f t="shared" si="18"/>
        <v>35.493362831858406</v>
      </c>
      <c r="F113" s="14">
        <f t="shared" si="17"/>
        <v>0.73986143129818061</v>
      </c>
    </row>
    <row r="114" spans="1:6" x14ac:dyDescent="0.25">
      <c r="A114" s="6"/>
      <c r="B114" s="7" t="s">
        <v>39</v>
      </c>
      <c r="C114" s="1" t="s">
        <v>93</v>
      </c>
      <c r="D114" s="14">
        <f t="shared" si="18"/>
        <v>34.587813620071685</v>
      </c>
      <c r="E114" s="14">
        <f t="shared" si="18"/>
        <v>35.448863636363633</v>
      </c>
      <c r="F114" s="14">
        <f t="shared" si="17"/>
        <v>0.86105001629194788</v>
      </c>
    </row>
    <row r="115" spans="1:6" x14ac:dyDescent="0.25">
      <c r="A115" s="6"/>
      <c r="B115" s="7" t="s">
        <v>40</v>
      </c>
      <c r="C115" s="1" t="s">
        <v>93</v>
      </c>
      <c r="D115" s="14">
        <f t="shared" si="18"/>
        <v>34.680817610062896</v>
      </c>
      <c r="E115" s="14">
        <f t="shared" si="18"/>
        <v>34.95261437908497</v>
      </c>
      <c r="F115" s="14">
        <f t="shared" si="17"/>
        <v>0.27179676902207461</v>
      </c>
    </row>
    <row r="116" spans="1:6" x14ac:dyDescent="0.25">
      <c r="A116" s="6"/>
      <c r="B116" s="7" t="s">
        <v>67</v>
      </c>
      <c r="C116" s="1" t="s">
        <v>93</v>
      </c>
      <c r="D116" s="14">
        <f t="shared" si="18"/>
        <v>31.047872340425531</v>
      </c>
      <c r="E116" s="14">
        <f t="shared" si="18"/>
        <v>33.207482993197281</v>
      </c>
      <c r="F116" s="14">
        <f t="shared" si="17"/>
        <v>2.1596106527717502</v>
      </c>
    </row>
    <row r="117" spans="1:6" x14ac:dyDescent="0.25">
      <c r="A117" s="6"/>
      <c r="B117" s="7" t="s">
        <v>42</v>
      </c>
      <c r="C117" s="1" t="s">
        <v>93</v>
      </c>
      <c r="D117" s="14">
        <f t="shared" si="18"/>
        <v>45.145390070921984</v>
      </c>
      <c r="E117" s="14">
        <f t="shared" si="18"/>
        <v>47.258865248226954</v>
      </c>
      <c r="F117" s="14">
        <f t="shared" si="17"/>
        <v>2.11347517730497</v>
      </c>
    </row>
    <row r="118" spans="1:6" x14ac:dyDescent="0.25">
      <c r="A118" s="6"/>
      <c r="B118" s="7" t="s">
        <v>43</v>
      </c>
      <c r="C118" s="1" t="s">
        <v>93</v>
      </c>
      <c r="D118" s="14">
        <f t="shared" si="18"/>
        <v>20.178615196078432</v>
      </c>
      <c r="E118" s="14">
        <f t="shared" si="18"/>
        <v>22.861111111111111</v>
      </c>
      <c r="F118" s="14">
        <f t="shared" si="17"/>
        <v>2.6824959150326784</v>
      </c>
    </row>
    <row r="119" spans="1:6" x14ac:dyDescent="0.25">
      <c r="A119" s="6"/>
      <c r="B119" s="4" t="s">
        <v>68</v>
      </c>
      <c r="C119" s="5" t="s">
        <v>93</v>
      </c>
      <c r="D119" s="13">
        <f t="shared" si="18"/>
        <v>21.161157024793386</v>
      </c>
      <c r="E119" s="13">
        <f t="shared" si="18"/>
        <v>23.952249770431589</v>
      </c>
      <c r="F119" s="13">
        <f t="shared" si="17"/>
        <v>2.7910927456382026</v>
      </c>
    </row>
    <row r="120" spans="1:6" x14ac:dyDescent="0.25">
      <c r="A120" s="6"/>
      <c r="B120" s="7" t="s">
        <v>45</v>
      </c>
      <c r="C120" s="1" t="s">
        <v>93</v>
      </c>
      <c r="D120" s="14">
        <f t="shared" si="18"/>
        <v>24.262978142076502</v>
      </c>
      <c r="E120" s="14">
        <f t="shared" si="18"/>
        <v>27.998633879781423</v>
      </c>
      <c r="F120" s="14">
        <f t="shared" si="17"/>
        <v>3.7356557377049207</v>
      </c>
    </row>
    <row r="121" spans="1:6" x14ac:dyDescent="0.25">
      <c r="A121" s="6"/>
      <c r="B121" s="7" t="s">
        <v>42</v>
      </c>
      <c r="C121" s="1" t="s">
        <v>93</v>
      </c>
      <c r="D121" s="14">
        <f t="shared" si="18"/>
        <v>34.902777777777779</v>
      </c>
      <c r="E121" s="14">
        <f t="shared" si="18"/>
        <v>34.263888888888893</v>
      </c>
      <c r="F121" s="14">
        <f t="shared" si="17"/>
        <v>-0.63888888888888573</v>
      </c>
    </row>
    <row r="122" spans="1:6" x14ac:dyDescent="0.25">
      <c r="A122" s="6"/>
      <c r="B122" s="7" t="s">
        <v>43</v>
      </c>
      <c r="C122" s="1" t="s">
        <v>93</v>
      </c>
      <c r="D122" s="14">
        <f t="shared" si="18"/>
        <v>18.788573508005822</v>
      </c>
      <c r="E122" s="14">
        <f t="shared" si="18"/>
        <v>21.256186317321689</v>
      </c>
      <c r="F122" s="14">
        <f t="shared" si="17"/>
        <v>2.4676128093158667</v>
      </c>
    </row>
    <row r="123" spans="1:6" x14ac:dyDescent="0.25">
      <c r="A123" s="6"/>
      <c r="B123" s="4" t="s">
        <v>69</v>
      </c>
      <c r="C123" s="5" t="s">
        <v>93</v>
      </c>
      <c r="D123" s="13">
        <f t="shared" si="18"/>
        <v>20.794999999999998</v>
      </c>
      <c r="E123" s="13">
        <f t="shared" si="18"/>
        <v>22.369791666666668</v>
      </c>
      <c r="F123" s="13">
        <f t="shared" si="17"/>
        <v>1.5747916666666697</v>
      </c>
    </row>
    <row r="124" spans="1:6" x14ac:dyDescent="0.25">
      <c r="A124" s="6"/>
      <c r="B124" s="7" t="s">
        <v>45</v>
      </c>
      <c r="C124" s="1" t="s">
        <v>93</v>
      </c>
      <c r="D124" s="14">
        <f t="shared" si="18"/>
        <v>23.648550724637683</v>
      </c>
      <c r="E124" s="14">
        <f t="shared" si="18"/>
        <v>22.706521739130434</v>
      </c>
      <c r="F124" s="14">
        <f t="shared" si="17"/>
        <v>-0.94202898550724967</v>
      </c>
    </row>
    <row r="125" spans="1:6" x14ac:dyDescent="0.25">
      <c r="A125" s="6"/>
      <c r="B125" s="7" t="s">
        <v>42</v>
      </c>
      <c r="C125" s="1" t="s">
        <v>93</v>
      </c>
      <c r="D125" s="14">
        <f t="shared" si="18"/>
        <v>41.305555555555557</v>
      </c>
      <c r="E125" s="14">
        <f t="shared" si="18"/>
        <v>32.583333333333336</v>
      </c>
      <c r="F125" s="14">
        <f t="shared" si="17"/>
        <v>-8.7222222222222214</v>
      </c>
    </row>
    <row r="126" spans="1:6" x14ac:dyDescent="0.25">
      <c r="A126" s="6"/>
      <c r="B126" s="7" t="s">
        <v>43</v>
      </c>
      <c r="C126" s="1" t="s">
        <v>93</v>
      </c>
      <c r="D126" s="14">
        <f t="shared" si="18"/>
        <v>15.496527777777779</v>
      </c>
      <c r="E126" s="14">
        <f t="shared" si="18"/>
        <v>20.625</v>
      </c>
      <c r="F126" s="14">
        <f t="shared" si="17"/>
        <v>5.1284722222222214</v>
      </c>
    </row>
    <row r="127" spans="1:6" x14ac:dyDescent="0.25">
      <c r="A127" s="6"/>
      <c r="B127" s="4" t="s">
        <v>70</v>
      </c>
      <c r="C127" s="5" t="s">
        <v>93</v>
      </c>
      <c r="D127" s="13">
        <f t="shared" si="18"/>
        <v>22.137345679012345</v>
      </c>
      <c r="E127" s="13">
        <f t="shared" si="18"/>
        <v>23.300925925925924</v>
      </c>
      <c r="F127" s="13">
        <f t="shared" si="17"/>
        <v>1.163580246913579</v>
      </c>
    </row>
    <row r="128" spans="1:6" x14ac:dyDescent="0.25">
      <c r="A128" s="6"/>
      <c r="B128" s="7" t="s">
        <v>48</v>
      </c>
      <c r="C128" s="1" t="s">
        <v>93</v>
      </c>
      <c r="D128" s="14">
        <f t="shared" si="18"/>
        <v>27.545454545454547</v>
      </c>
      <c r="E128" s="14">
        <f t="shared" si="18"/>
        <v>28.386363636363637</v>
      </c>
      <c r="F128" s="14">
        <f t="shared" si="17"/>
        <v>0.84090909090908994</v>
      </c>
    </row>
    <row r="129" spans="1:6" x14ac:dyDescent="0.25">
      <c r="A129" s="6"/>
      <c r="B129" s="7" t="s">
        <v>49</v>
      </c>
      <c r="C129" s="1" t="s">
        <v>93</v>
      </c>
      <c r="D129" s="14">
        <f>D88/D55/12</f>
        <v>27.083333333333332</v>
      </c>
      <c r="E129" s="14">
        <f>E88/E55/12</f>
        <v>28.954861111111111</v>
      </c>
      <c r="F129" s="14">
        <f t="shared" si="17"/>
        <v>1.8715277777777786</v>
      </c>
    </row>
    <row r="130" spans="1:6" x14ac:dyDescent="0.25">
      <c r="A130" s="6"/>
      <c r="B130" s="7" t="s">
        <v>43</v>
      </c>
      <c r="C130" s="1" t="s">
        <v>93</v>
      </c>
      <c r="D130" s="14">
        <f>D89/D56/12</f>
        <v>12.758771929824562</v>
      </c>
      <c r="E130" s="14">
        <f>E89/E56/12</f>
        <v>13.214912280701753</v>
      </c>
      <c r="F130" s="14">
        <f t="shared" si="17"/>
        <v>0.45614035087719174</v>
      </c>
    </row>
    <row r="131" spans="1:6" x14ac:dyDescent="0.25">
      <c r="A131" s="3">
        <v>15</v>
      </c>
      <c r="B131" s="4" t="s">
        <v>95</v>
      </c>
      <c r="C131" s="5" t="s">
        <v>14</v>
      </c>
      <c r="D131" s="3">
        <f>SUM(D132:D133)</f>
        <v>705</v>
      </c>
      <c r="E131" s="3">
        <f>SUM(E132:E133)</f>
        <v>927</v>
      </c>
      <c r="F131" s="3">
        <f>SUM(F132:F133)</f>
        <v>222</v>
      </c>
    </row>
    <row r="132" spans="1:6" x14ac:dyDescent="0.25">
      <c r="A132" s="6"/>
      <c r="B132" s="7" t="s">
        <v>96</v>
      </c>
      <c r="C132" s="1" t="s">
        <v>14</v>
      </c>
      <c r="D132" s="6">
        <v>525</v>
      </c>
      <c r="E132" s="6">
        <v>820</v>
      </c>
      <c r="F132" s="6">
        <f t="shared" si="17"/>
        <v>295</v>
      </c>
    </row>
    <row r="133" spans="1:6" x14ac:dyDescent="0.25">
      <c r="A133" s="6"/>
      <c r="B133" s="7" t="s">
        <v>97</v>
      </c>
      <c r="C133" s="1" t="s">
        <v>14</v>
      </c>
      <c r="D133" s="6">
        <v>180</v>
      </c>
      <c r="E133" s="6">
        <v>107</v>
      </c>
      <c r="F133" s="6">
        <f t="shared" si="17"/>
        <v>-73</v>
      </c>
    </row>
    <row r="134" spans="1:6" x14ac:dyDescent="0.25">
      <c r="A134" s="3">
        <v>16</v>
      </c>
      <c r="B134" s="4" t="s">
        <v>98</v>
      </c>
      <c r="C134" s="5" t="s">
        <v>63</v>
      </c>
      <c r="D134" s="3">
        <f t="shared" ref="D134:F134" si="19">D145+D158+D159</f>
        <v>11001</v>
      </c>
      <c r="E134" s="3">
        <f t="shared" si="19"/>
        <v>11027</v>
      </c>
      <c r="F134" s="3">
        <f t="shared" si="19"/>
        <v>26</v>
      </c>
    </row>
    <row r="135" spans="1:6" x14ac:dyDescent="0.25">
      <c r="A135" s="6"/>
      <c r="B135" s="7" t="s">
        <v>99</v>
      </c>
      <c r="C135" s="1" t="s">
        <v>63</v>
      </c>
      <c r="D135" s="6">
        <v>42</v>
      </c>
      <c r="E135" s="6">
        <v>13</v>
      </c>
      <c r="F135" s="6">
        <f t="shared" si="17"/>
        <v>-29</v>
      </c>
    </row>
    <row r="136" spans="1:6" x14ac:dyDescent="0.25">
      <c r="A136" s="6"/>
      <c r="B136" s="7" t="s">
        <v>100</v>
      </c>
      <c r="C136" s="1" t="s">
        <v>63</v>
      </c>
      <c r="D136" s="6">
        <v>55</v>
      </c>
      <c r="E136" s="6">
        <v>51</v>
      </c>
      <c r="F136" s="6">
        <f t="shared" si="17"/>
        <v>-4</v>
      </c>
    </row>
    <row r="137" spans="1:6" x14ac:dyDescent="0.25">
      <c r="A137" s="6"/>
      <c r="B137" s="7" t="s">
        <v>101</v>
      </c>
      <c r="C137" s="1" t="s">
        <v>63</v>
      </c>
      <c r="D137" s="6">
        <v>143</v>
      </c>
      <c r="E137" s="6">
        <v>181</v>
      </c>
      <c r="F137" s="6">
        <f t="shared" si="17"/>
        <v>38</v>
      </c>
    </row>
    <row r="138" spans="1:6" x14ac:dyDescent="0.25">
      <c r="A138" s="6"/>
      <c r="B138" s="7" t="s">
        <v>102</v>
      </c>
      <c r="C138" s="1" t="s">
        <v>63</v>
      </c>
      <c r="D138" s="6">
        <v>54</v>
      </c>
      <c r="E138" s="6">
        <v>230</v>
      </c>
      <c r="F138" s="6">
        <f t="shared" si="17"/>
        <v>176</v>
      </c>
    </row>
    <row r="139" spans="1:6" x14ac:dyDescent="0.25">
      <c r="A139" s="6"/>
      <c r="B139" s="7" t="s">
        <v>103</v>
      </c>
      <c r="C139" s="1" t="s">
        <v>63</v>
      </c>
      <c r="D139" s="6">
        <v>85</v>
      </c>
      <c r="E139" s="6">
        <v>82</v>
      </c>
      <c r="F139" s="6">
        <f t="shared" si="17"/>
        <v>-3</v>
      </c>
    </row>
    <row r="140" spans="1:6" x14ac:dyDescent="0.25">
      <c r="A140" s="6"/>
      <c r="B140" s="7" t="s">
        <v>104</v>
      </c>
      <c r="C140" s="1" t="s">
        <v>63</v>
      </c>
      <c r="D140" s="6">
        <v>245</v>
      </c>
      <c r="E140" s="6">
        <v>352</v>
      </c>
      <c r="F140" s="6">
        <f t="shared" si="17"/>
        <v>107</v>
      </c>
    </row>
    <row r="141" spans="1:6" x14ac:dyDescent="0.25">
      <c r="A141" s="6"/>
      <c r="B141" s="7" t="s">
        <v>105</v>
      </c>
      <c r="C141" s="1" t="s">
        <v>63</v>
      </c>
      <c r="D141" s="6">
        <v>76</v>
      </c>
      <c r="E141" s="6">
        <v>69</v>
      </c>
      <c r="F141" s="6">
        <f t="shared" si="17"/>
        <v>-7</v>
      </c>
    </row>
    <row r="142" spans="1:6" x14ac:dyDescent="0.25">
      <c r="A142" s="6"/>
      <c r="B142" s="7" t="s">
        <v>106</v>
      </c>
      <c r="C142" s="1" t="s">
        <v>63</v>
      </c>
      <c r="D142" s="6">
        <v>178</v>
      </c>
      <c r="E142" s="6">
        <v>204</v>
      </c>
      <c r="F142" s="6">
        <f t="shared" si="17"/>
        <v>26</v>
      </c>
    </row>
    <row r="143" spans="1:6" x14ac:dyDescent="0.25">
      <c r="A143" s="6"/>
      <c r="B143" s="7" t="s">
        <v>107</v>
      </c>
      <c r="C143" s="1" t="s">
        <v>63</v>
      </c>
      <c r="D143" s="6">
        <v>1395</v>
      </c>
      <c r="E143" s="6">
        <v>1679</v>
      </c>
      <c r="F143" s="6">
        <f t="shared" si="17"/>
        <v>284</v>
      </c>
    </row>
    <row r="144" spans="1:6" x14ac:dyDescent="0.25">
      <c r="A144" s="6"/>
      <c r="B144" s="7" t="s">
        <v>108</v>
      </c>
      <c r="C144" s="1" t="s">
        <v>63</v>
      </c>
      <c r="D144" s="6">
        <v>125</v>
      </c>
      <c r="E144" s="6">
        <v>147</v>
      </c>
      <c r="F144" s="6">
        <f t="shared" si="17"/>
        <v>22</v>
      </c>
    </row>
    <row r="145" spans="1:6" x14ac:dyDescent="0.25">
      <c r="A145" s="6"/>
      <c r="B145" s="4" t="s">
        <v>65</v>
      </c>
      <c r="C145" s="5" t="s">
        <v>63</v>
      </c>
      <c r="D145" s="3">
        <f>SUM(D135:D144)</f>
        <v>2398</v>
      </c>
      <c r="E145" s="3">
        <f t="shared" ref="E145:F145" si="20">SUM(E135:E144)</f>
        <v>3008</v>
      </c>
      <c r="F145" s="3">
        <f t="shared" si="20"/>
        <v>610</v>
      </c>
    </row>
    <row r="146" spans="1:6" x14ac:dyDescent="0.25">
      <c r="A146" s="6"/>
      <c r="B146" s="7" t="s">
        <v>109</v>
      </c>
      <c r="C146" s="1" t="s">
        <v>63</v>
      </c>
      <c r="D146" s="6">
        <v>249</v>
      </c>
      <c r="E146" s="6">
        <v>252</v>
      </c>
      <c r="F146" s="6">
        <f t="shared" si="17"/>
        <v>3</v>
      </c>
    </row>
    <row r="147" spans="1:6" x14ac:dyDescent="0.25">
      <c r="A147" s="6"/>
      <c r="B147" s="7" t="s">
        <v>110</v>
      </c>
      <c r="C147" s="1" t="s">
        <v>63</v>
      </c>
      <c r="D147" s="6">
        <v>778</v>
      </c>
      <c r="E147" s="6">
        <v>327</v>
      </c>
      <c r="F147" s="6">
        <f t="shared" si="17"/>
        <v>-451</v>
      </c>
    </row>
    <row r="148" spans="1:6" x14ac:dyDescent="0.25">
      <c r="A148" s="6"/>
      <c r="B148" s="7" t="s">
        <v>111</v>
      </c>
      <c r="C148" s="1" t="s">
        <v>63</v>
      </c>
      <c r="D148" s="6">
        <v>387</v>
      </c>
      <c r="E148" s="6">
        <v>391</v>
      </c>
      <c r="F148" s="6">
        <f t="shared" si="17"/>
        <v>4</v>
      </c>
    </row>
    <row r="149" spans="1:6" x14ac:dyDescent="0.25">
      <c r="A149" s="6"/>
      <c r="B149" s="7" t="s">
        <v>112</v>
      </c>
      <c r="C149" s="1" t="s">
        <v>63</v>
      </c>
      <c r="D149" s="6">
        <v>1487</v>
      </c>
      <c r="E149" s="6">
        <v>1711</v>
      </c>
      <c r="F149" s="6">
        <f t="shared" si="17"/>
        <v>224</v>
      </c>
    </row>
    <row r="150" spans="1:6" x14ac:dyDescent="0.25">
      <c r="A150" s="6"/>
      <c r="B150" s="7" t="s">
        <v>113</v>
      </c>
      <c r="C150" s="1" t="s">
        <v>63</v>
      </c>
      <c r="D150" s="6">
        <v>203</v>
      </c>
      <c r="E150" s="6">
        <v>96</v>
      </c>
      <c r="F150" s="6">
        <f t="shared" si="17"/>
        <v>-107</v>
      </c>
    </row>
    <row r="151" spans="1:6" x14ac:dyDescent="0.25">
      <c r="A151" s="6"/>
      <c r="B151" s="7" t="s">
        <v>114</v>
      </c>
      <c r="C151" s="1" t="s">
        <v>63</v>
      </c>
      <c r="D151" s="6">
        <v>879</v>
      </c>
      <c r="E151" s="6">
        <v>683</v>
      </c>
      <c r="F151" s="6">
        <f t="shared" si="17"/>
        <v>-196</v>
      </c>
    </row>
    <row r="152" spans="1:6" x14ac:dyDescent="0.25">
      <c r="A152" s="6"/>
      <c r="B152" s="7" t="s">
        <v>115</v>
      </c>
      <c r="C152" s="1" t="s">
        <v>63</v>
      </c>
      <c r="D152" s="6">
        <v>703</v>
      </c>
      <c r="E152" s="6">
        <v>638</v>
      </c>
      <c r="F152" s="6">
        <f t="shared" si="17"/>
        <v>-65</v>
      </c>
    </row>
    <row r="153" spans="1:6" x14ac:dyDescent="0.25">
      <c r="A153" s="6"/>
      <c r="B153" s="7" t="s">
        <v>116</v>
      </c>
      <c r="C153" s="1" t="s">
        <v>63</v>
      </c>
      <c r="D153" s="6">
        <v>1689</v>
      </c>
      <c r="E153" s="6">
        <v>1545</v>
      </c>
      <c r="F153" s="6">
        <f t="shared" si="17"/>
        <v>-144</v>
      </c>
    </row>
    <row r="154" spans="1:6" x14ac:dyDescent="0.25">
      <c r="A154" s="6"/>
      <c r="B154" s="7" t="s">
        <v>117</v>
      </c>
      <c r="C154" s="1" t="s">
        <v>63</v>
      </c>
      <c r="D154" s="6">
        <v>814</v>
      </c>
      <c r="E154" s="6">
        <v>674</v>
      </c>
      <c r="F154" s="6">
        <f t="shared" si="17"/>
        <v>-140</v>
      </c>
    </row>
    <row r="155" spans="1:6" x14ac:dyDescent="0.25">
      <c r="A155" s="6"/>
      <c r="B155" s="7" t="s">
        <v>118</v>
      </c>
      <c r="C155" s="1" t="s">
        <v>63</v>
      </c>
      <c r="D155" s="6">
        <v>503</v>
      </c>
      <c r="E155" s="6">
        <v>605</v>
      </c>
      <c r="F155" s="6">
        <f t="shared" si="17"/>
        <v>102</v>
      </c>
    </row>
    <row r="156" spans="1:6" x14ac:dyDescent="0.25">
      <c r="A156" s="6"/>
      <c r="B156" s="7" t="s">
        <v>119</v>
      </c>
      <c r="C156" s="1" t="s">
        <v>63</v>
      </c>
      <c r="D156" s="6">
        <v>778</v>
      </c>
      <c r="E156" s="6">
        <v>846</v>
      </c>
      <c r="F156" s="6">
        <f t="shared" si="17"/>
        <v>68</v>
      </c>
    </row>
    <row r="157" spans="1:6" x14ac:dyDescent="0.25">
      <c r="A157" s="6"/>
      <c r="B157" s="7" t="s">
        <v>120</v>
      </c>
      <c r="C157" s="1" t="s">
        <v>63</v>
      </c>
      <c r="D157" s="6"/>
      <c r="E157" s="6">
        <v>180</v>
      </c>
      <c r="F157" s="6">
        <f t="shared" si="17"/>
        <v>180</v>
      </c>
    </row>
    <row r="158" spans="1:6" x14ac:dyDescent="0.25">
      <c r="A158" s="6"/>
      <c r="B158" s="4" t="s">
        <v>68</v>
      </c>
      <c r="C158" s="5" t="s">
        <v>63</v>
      </c>
      <c r="D158" s="3">
        <f>SUM(D146:D157)</f>
        <v>8470</v>
      </c>
      <c r="E158" s="3">
        <f>SUM(E146:E157)</f>
        <v>7948</v>
      </c>
      <c r="F158" s="3">
        <f>SUM(F146:F157)</f>
        <v>-522</v>
      </c>
    </row>
    <row r="159" spans="1:6" x14ac:dyDescent="0.25">
      <c r="A159" s="6"/>
      <c r="B159" s="7" t="s">
        <v>121</v>
      </c>
      <c r="C159" s="1" t="s">
        <v>63</v>
      </c>
      <c r="D159" s="6">
        <v>133</v>
      </c>
      <c r="E159" s="6">
        <v>71</v>
      </c>
      <c r="F159" s="6">
        <f t="shared" si="17"/>
        <v>-62</v>
      </c>
    </row>
    <row r="160" spans="1:6" ht="57" x14ac:dyDescent="0.25">
      <c r="A160" s="3">
        <v>17</v>
      </c>
      <c r="B160" s="4" t="s">
        <v>122</v>
      </c>
      <c r="C160" s="5" t="s">
        <v>63</v>
      </c>
      <c r="D160" s="3">
        <f>SUM(D161:D172)</f>
        <v>577</v>
      </c>
      <c r="E160" s="3">
        <f>SUM(E161:E172)</f>
        <v>198</v>
      </c>
      <c r="F160" s="3">
        <f>SUM(F161:F172)</f>
        <v>-379</v>
      </c>
    </row>
    <row r="161" spans="1:6" x14ac:dyDescent="0.25">
      <c r="A161" s="6"/>
      <c r="B161" s="7" t="s">
        <v>109</v>
      </c>
      <c r="C161" s="1" t="s">
        <v>63</v>
      </c>
      <c r="D161" s="6">
        <v>57</v>
      </c>
      <c r="E161" s="6"/>
      <c r="F161" s="6">
        <f t="shared" ref="F161:F189" si="21">E161-D161</f>
        <v>-57</v>
      </c>
    </row>
    <row r="162" spans="1:6" x14ac:dyDescent="0.25">
      <c r="A162" s="6"/>
      <c r="B162" s="7" t="s">
        <v>110</v>
      </c>
      <c r="C162" s="1" t="s">
        <v>63</v>
      </c>
      <c r="D162" s="6">
        <v>53</v>
      </c>
      <c r="E162" s="6">
        <v>22</v>
      </c>
      <c r="F162" s="6">
        <f t="shared" si="21"/>
        <v>-31</v>
      </c>
    </row>
    <row r="163" spans="1:6" x14ac:dyDescent="0.25">
      <c r="A163" s="6"/>
      <c r="B163" s="7" t="s">
        <v>111</v>
      </c>
      <c r="C163" s="1" t="s">
        <v>63</v>
      </c>
      <c r="D163" s="6">
        <v>50</v>
      </c>
      <c r="E163" s="6">
        <v>18</v>
      </c>
      <c r="F163" s="6">
        <f t="shared" si="21"/>
        <v>-32</v>
      </c>
    </row>
    <row r="164" spans="1:6" x14ac:dyDescent="0.25">
      <c r="A164" s="6"/>
      <c r="B164" s="7" t="s">
        <v>112</v>
      </c>
      <c r="C164" s="1" t="s">
        <v>63</v>
      </c>
      <c r="D164" s="6">
        <v>108</v>
      </c>
      <c r="E164" s="6">
        <v>64</v>
      </c>
      <c r="F164" s="6">
        <f t="shared" si="21"/>
        <v>-44</v>
      </c>
    </row>
    <row r="165" spans="1:6" x14ac:dyDescent="0.25">
      <c r="A165" s="6"/>
      <c r="B165" s="7" t="s">
        <v>113</v>
      </c>
      <c r="C165" s="1" t="s">
        <v>63</v>
      </c>
      <c r="D165" s="6">
        <v>36</v>
      </c>
      <c r="E165" s="6">
        <v>3</v>
      </c>
      <c r="F165" s="6">
        <f t="shared" si="21"/>
        <v>-33</v>
      </c>
    </row>
    <row r="166" spans="1:6" x14ac:dyDescent="0.25">
      <c r="A166" s="6"/>
      <c r="B166" s="7" t="s">
        <v>114</v>
      </c>
      <c r="C166" s="1" t="s">
        <v>63</v>
      </c>
      <c r="D166" s="6">
        <v>32</v>
      </c>
      <c r="E166" s="6"/>
      <c r="F166" s="6">
        <f t="shared" si="21"/>
        <v>-32</v>
      </c>
    </row>
    <row r="167" spans="1:6" x14ac:dyDescent="0.25">
      <c r="A167" s="6"/>
      <c r="B167" s="7" t="s">
        <v>115</v>
      </c>
      <c r="C167" s="1" t="s">
        <v>63</v>
      </c>
      <c r="D167" s="6">
        <v>50</v>
      </c>
      <c r="E167" s="6"/>
      <c r="F167" s="6">
        <f t="shared" si="21"/>
        <v>-50</v>
      </c>
    </row>
    <row r="168" spans="1:6" ht="32.25" customHeight="1" x14ac:dyDescent="0.25">
      <c r="A168" s="6"/>
      <c r="B168" s="7" t="s">
        <v>123</v>
      </c>
      <c r="C168" s="1" t="s">
        <v>63</v>
      </c>
      <c r="D168" s="6"/>
      <c r="E168" s="6"/>
      <c r="F168" s="6">
        <f t="shared" si="21"/>
        <v>0</v>
      </c>
    </row>
    <row r="169" spans="1:6" ht="16.5" customHeight="1" x14ac:dyDescent="0.25">
      <c r="A169" s="6"/>
      <c r="B169" s="7" t="s">
        <v>116</v>
      </c>
      <c r="C169" s="1" t="s">
        <v>63</v>
      </c>
      <c r="D169" s="6">
        <v>60</v>
      </c>
      <c r="E169" s="6">
        <v>41</v>
      </c>
      <c r="F169" s="6">
        <f t="shared" si="21"/>
        <v>-19</v>
      </c>
    </row>
    <row r="170" spans="1:6" ht="15.75" customHeight="1" x14ac:dyDescent="0.25">
      <c r="A170" s="6"/>
      <c r="B170" s="7" t="s">
        <v>117</v>
      </c>
      <c r="C170" s="1" t="s">
        <v>63</v>
      </c>
      <c r="D170" s="6">
        <v>69</v>
      </c>
      <c r="E170" s="6">
        <v>22</v>
      </c>
      <c r="F170" s="6">
        <f t="shared" si="21"/>
        <v>-47</v>
      </c>
    </row>
    <row r="171" spans="1:6" ht="17.25" customHeight="1" x14ac:dyDescent="0.25">
      <c r="A171" s="6"/>
      <c r="B171" s="7" t="s">
        <v>118</v>
      </c>
      <c r="C171" s="1" t="s">
        <v>63</v>
      </c>
      <c r="D171" s="6"/>
      <c r="E171" s="6"/>
      <c r="F171" s="6">
        <f t="shared" si="21"/>
        <v>0</v>
      </c>
    </row>
    <row r="172" spans="1:6" x14ac:dyDescent="0.25">
      <c r="A172" s="6"/>
      <c r="B172" s="7" t="s">
        <v>119</v>
      </c>
      <c r="C172" s="1" t="s">
        <v>63</v>
      </c>
      <c r="D172" s="6">
        <v>62</v>
      </c>
      <c r="E172" s="6">
        <v>28</v>
      </c>
      <c r="F172" s="6">
        <f t="shared" si="21"/>
        <v>-34</v>
      </c>
    </row>
    <row r="173" spans="1:6" x14ac:dyDescent="0.25">
      <c r="A173" s="3">
        <v>18</v>
      </c>
      <c r="B173" s="4" t="s">
        <v>124</v>
      </c>
      <c r="C173" s="5" t="s">
        <v>8</v>
      </c>
      <c r="D173" s="3">
        <f>D174</f>
        <v>40</v>
      </c>
      <c r="E173" s="3">
        <f t="shared" ref="E173:F173" si="22">E174</f>
        <v>41</v>
      </c>
      <c r="F173" s="3">
        <f t="shared" si="22"/>
        <v>1</v>
      </c>
    </row>
    <row r="174" spans="1:6" x14ac:dyDescent="0.25">
      <c r="A174" s="6"/>
      <c r="B174" s="7" t="s">
        <v>121</v>
      </c>
      <c r="C174" s="1" t="s">
        <v>8</v>
      </c>
      <c r="D174" s="6">
        <v>40</v>
      </c>
      <c r="E174" s="6">
        <v>41</v>
      </c>
      <c r="F174" s="6">
        <f t="shared" si="21"/>
        <v>1</v>
      </c>
    </row>
    <row r="175" spans="1:6" x14ac:dyDescent="0.25">
      <c r="A175" s="3">
        <v>19</v>
      </c>
      <c r="B175" s="4" t="s">
        <v>125</v>
      </c>
      <c r="C175" s="5" t="s">
        <v>14</v>
      </c>
      <c r="D175" s="3">
        <f>D176</f>
        <v>1010</v>
      </c>
      <c r="E175" s="3">
        <f t="shared" ref="E175:F175" si="23">E176</f>
        <v>1060</v>
      </c>
      <c r="F175" s="3">
        <f t="shared" si="23"/>
        <v>50</v>
      </c>
    </row>
    <row r="176" spans="1:6" x14ac:dyDescent="0.25">
      <c r="A176" s="6"/>
      <c r="B176" s="7" t="s">
        <v>121</v>
      </c>
      <c r="C176" s="1" t="s">
        <v>14</v>
      </c>
      <c r="D176" s="6">
        <v>1010</v>
      </c>
      <c r="E176" s="6">
        <v>1060</v>
      </c>
      <c r="F176" s="6">
        <f t="shared" si="21"/>
        <v>50</v>
      </c>
    </row>
    <row r="177" spans="1:6" ht="30" customHeight="1" x14ac:dyDescent="0.25">
      <c r="A177" s="3">
        <v>20</v>
      </c>
      <c r="B177" s="4" t="s">
        <v>126</v>
      </c>
      <c r="C177" s="5" t="s">
        <v>14</v>
      </c>
      <c r="D177" s="3">
        <f>SUM(D178:D184)</f>
        <v>934</v>
      </c>
      <c r="E177" s="3">
        <f t="shared" ref="E177:F177" si="24">SUM(E178:E184)</f>
        <v>934</v>
      </c>
      <c r="F177" s="3">
        <f t="shared" si="24"/>
        <v>0</v>
      </c>
    </row>
    <row r="178" spans="1:6" x14ac:dyDescent="0.25">
      <c r="A178" s="6"/>
      <c r="B178" s="7" t="s">
        <v>100</v>
      </c>
      <c r="C178" s="1" t="s">
        <v>14</v>
      </c>
      <c r="D178" s="6">
        <v>20</v>
      </c>
      <c r="E178" s="6">
        <v>20</v>
      </c>
      <c r="F178" s="6">
        <f t="shared" si="21"/>
        <v>0</v>
      </c>
    </row>
    <row r="179" spans="1:6" x14ac:dyDescent="0.25">
      <c r="A179" s="6"/>
      <c r="B179" s="7" t="s">
        <v>101</v>
      </c>
      <c r="C179" s="1" t="s">
        <v>14</v>
      </c>
      <c r="D179" s="6">
        <v>37</v>
      </c>
      <c r="E179" s="6">
        <v>37</v>
      </c>
      <c r="F179" s="6">
        <f t="shared" si="21"/>
        <v>0</v>
      </c>
    </row>
    <row r="180" spans="1:6" x14ac:dyDescent="0.25">
      <c r="A180" s="6"/>
      <c r="B180" s="7" t="s">
        <v>102</v>
      </c>
      <c r="C180" s="1" t="s">
        <v>14</v>
      </c>
      <c r="D180" s="6">
        <v>72</v>
      </c>
      <c r="E180" s="6">
        <v>72</v>
      </c>
      <c r="F180" s="6">
        <f t="shared" si="21"/>
        <v>0</v>
      </c>
    </row>
    <row r="181" spans="1:6" x14ac:dyDescent="0.25">
      <c r="A181" s="6"/>
      <c r="B181" s="7" t="s">
        <v>103</v>
      </c>
      <c r="C181" s="1" t="s">
        <v>14</v>
      </c>
      <c r="D181" s="6">
        <v>10</v>
      </c>
      <c r="E181" s="6">
        <v>10</v>
      </c>
      <c r="F181" s="6">
        <f t="shared" si="21"/>
        <v>0</v>
      </c>
    </row>
    <row r="182" spans="1:6" x14ac:dyDescent="0.25">
      <c r="A182" s="6"/>
      <c r="B182" s="7" t="s">
        <v>104</v>
      </c>
      <c r="C182" s="1" t="s">
        <v>14</v>
      </c>
      <c r="D182" s="6">
        <v>121</v>
      </c>
      <c r="E182" s="6">
        <v>121</v>
      </c>
      <c r="F182" s="6">
        <f t="shared" si="21"/>
        <v>0</v>
      </c>
    </row>
    <row r="183" spans="1:6" x14ac:dyDescent="0.25">
      <c r="A183" s="6"/>
      <c r="B183" s="7" t="s">
        <v>107</v>
      </c>
      <c r="C183" s="1" t="s">
        <v>14</v>
      </c>
      <c r="D183" s="6">
        <v>491</v>
      </c>
      <c r="E183" s="6">
        <v>491</v>
      </c>
      <c r="F183" s="6">
        <f t="shared" si="21"/>
        <v>0</v>
      </c>
    </row>
    <row r="184" spans="1:6" x14ac:dyDescent="0.25">
      <c r="A184" s="6"/>
      <c r="B184" s="7" t="s">
        <v>108</v>
      </c>
      <c r="C184" s="1" t="s">
        <v>14</v>
      </c>
      <c r="D184" s="6">
        <v>183</v>
      </c>
      <c r="E184" s="6">
        <v>183</v>
      </c>
      <c r="F184" s="6">
        <f t="shared" si="21"/>
        <v>0</v>
      </c>
    </row>
    <row r="185" spans="1:6" x14ac:dyDescent="0.25">
      <c r="A185" s="3">
        <v>21</v>
      </c>
      <c r="B185" s="15" t="s">
        <v>127</v>
      </c>
      <c r="C185" s="5" t="s">
        <v>14</v>
      </c>
      <c r="D185" s="3">
        <v>26</v>
      </c>
      <c r="E185" s="3">
        <v>26</v>
      </c>
      <c r="F185" s="3">
        <f t="shared" si="21"/>
        <v>0</v>
      </c>
    </row>
    <row r="186" spans="1:6" x14ac:dyDescent="0.25">
      <c r="A186" s="16">
        <v>22</v>
      </c>
      <c r="B186" s="17" t="s">
        <v>128</v>
      </c>
      <c r="C186" s="5" t="s">
        <v>14</v>
      </c>
      <c r="D186" s="16">
        <f>SUM(D187:D188)</f>
        <v>4</v>
      </c>
      <c r="E186" s="16">
        <f t="shared" ref="E186" si="25">SUM(E187:E188)</f>
        <v>6</v>
      </c>
      <c r="F186" s="3">
        <f t="shared" si="21"/>
        <v>2</v>
      </c>
    </row>
    <row r="187" spans="1:6" x14ac:dyDescent="0.25">
      <c r="A187" s="18"/>
      <c r="B187" s="19" t="s">
        <v>129</v>
      </c>
      <c r="C187" s="1" t="s">
        <v>14</v>
      </c>
      <c r="D187" s="18">
        <v>1</v>
      </c>
      <c r="E187" s="18">
        <v>1</v>
      </c>
      <c r="F187" s="6">
        <f t="shared" si="21"/>
        <v>0</v>
      </c>
    </row>
    <row r="188" spans="1:6" ht="27.75" customHeight="1" x14ac:dyDescent="0.25">
      <c r="A188" s="18"/>
      <c r="B188" s="20" t="s">
        <v>130</v>
      </c>
      <c r="C188" s="1" t="s">
        <v>14</v>
      </c>
      <c r="D188" s="18">
        <v>3</v>
      </c>
      <c r="E188" s="18">
        <v>5</v>
      </c>
      <c r="F188" s="6">
        <f t="shared" si="21"/>
        <v>2</v>
      </c>
    </row>
    <row r="189" spans="1:6" ht="18" customHeight="1" x14ac:dyDescent="0.25">
      <c r="A189" s="16">
        <v>23</v>
      </c>
      <c r="B189" s="17" t="s">
        <v>131</v>
      </c>
      <c r="C189" s="16"/>
      <c r="D189" s="16">
        <v>12354</v>
      </c>
      <c r="E189" s="16">
        <v>38022</v>
      </c>
      <c r="F189" s="3">
        <f t="shared" si="21"/>
        <v>25668</v>
      </c>
    </row>
    <row r="190" spans="1:6" ht="33.75" customHeight="1" x14ac:dyDescent="0.25">
      <c r="A190" s="18"/>
      <c r="B190" s="32" t="s">
        <v>135</v>
      </c>
      <c r="C190" s="33"/>
      <c r="D190" s="33"/>
      <c r="E190" s="33"/>
      <c r="F190" s="34"/>
    </row>
    <row r="191" spans="1:6" ht="18" customHeight="1" x14ac:dyDescent="0.25">
      <c r="A191" s="18"/>
      <c r="B191" s="32" t="s">
        <v>136</v>
      </c>
      <c r="C191" s="33"/>
      <c r="D191" s="33"/>
      <c r="E191" s="33"/>
      <c r="F191" s="34"/>
    </row>
    <row r="192" spans="1:6" ht="32.25" customHeight="1" x14ac:dyDescent="0.25">
      <c r="A192" s="18"/>
      <c r="B192" s="32" t="s">
        <v>137</v>
      </c>
      <c r="C192" s="33"/>
      <c r="D192" s="33"/>
      <c r="E192" s="33"/>
      <c r="F192" s="34"/>
    </row>
    <row r="193" spans="1:6" ht="33.75" customHeight="1" x14ac:dyDescent="0.25">
      <c r="A193" s="18"/>
      <c r="B193" s="32" t="s">
        <v>138</v>
      </c>
      <c r="C193" s="33"/>
      <c r="D193" s="33"/>
      <c r="E193" s="33"/>
      <c r="F193" s="34"/>
    </row>
  </sheetData>
  <mergeCells count="11">
    <mergeCell ref="B190:F190"/>
    <mergeCell ref="B191:F191"/>
    <mergeCell ref="B192:F192"/>
    <mergeCell ref="B193:F193"/>
    <mergeCell ref="A1:F1"/>
    <mergeCell ref="A2:F2"/>
    <mergeCell ref="A4:A5"/>
    <mergeCell ref="B4:B5"/>
    <mergeCell ref="C4:C5"/>
    <mergeCell ref="D4:E4"/>
    <mergeCell ref="F4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2023-11-30T02:44:35Z</dcterms:modified>
</cp:coreProperties>
</file>