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1" i="1" l="1"/>
  <c r="F34" i="1"/>
  <c r="F72" i="1"/>
  <c r="F66" i="1"/>
  <c r="F21" i="1"/>
  <c r="F37" i="1"/>
  <c r="F62" i="1"/>
  <c r="E57" i="1"/>
  <c r="D57" i="1"/>
  <c r="E47" i="1"/>
  <c r="D47" i="1"/>
  <c r="F36" i="1"/>
  <c r="F65" i="1" l="1"/>
  <c r="E29" i="1"/>
  <c r="E26" i="1"/>
  <c r="D26" i="1"/>
  <c r="F52" i="1" l="1"/>
  <c r="F53" i="1"/>
  <c r="E51" i="1"/>
  <c r="D51" i="1"/>
  <c r="F30" i="1"/>
  <c r="D29" i="1"/>
  <c r="F27" i="1"/>
  <c r="F28" i="1"/>
  <c r="F22" i="1"/>
  <c r="F20" i="1"/>
  <c r="F8" i="1"/>
  <c r="F51" i="1" l="1"/>
  <c r="F56" i="1"/>
  <c r="F58" i="1"/>
  <c r="F59" i="1"/>
  <c r="F60" i="1"/>
  <c r="F61" i="1"/>
  <c r="F63" i="1"/>
  <c r="F64" i="1"/>
  <c r="F55" i="1"/>
  <c r="F49" i="1"/>
  <c r="F50" i="1"/>
  <c r="F48" i="1"/>
  <c r="F57" i="1" l="1"/>
  <c r="F13" i="1"/>
  <c r="F14" i="1"/>
  <c r="F24" i="1"/>
  <c r="F25" i="1"/>
  <c r="F32" i="1"/>
  <c r="F33" i="1"/>
  <c r="F35" i="1"/>
  <c r="F38" i="1"/>
  <c r="E23" i="1"/>
  <c r="E19" i="1" s="1"/>
  <c r="D23" i="1"/>
  <c r="D19" i="1" s="1"/>
  <c r="F26" i="1" l="1"/>
  <c r="F29" i="1"/>
  <c r="F18" i="1"/>
  <c r="F19" i="1"/>
  <c r="F23" i="1"/>
  <c r="F16" i="1"/>
  <c r="F17" i="1"/>
  <c r="E9" i="1"/>
  <c r="E6" i="1" s="1"/>
  <c r="F11" i="1"/>
  <c r="D9" i="1"/>
  <c r="D6" i="1" s="1"/>
  <c r="F12" i="1"/>
  <c r="F7" i="1"/>
  <c r="F40" i="1"/>
  <c r="F41" i="1"/>
  <c r="F42" i="1"/>
  <c r="F43" i="1"/>
  <c r="F44" i="1"/>
  <c r="F45" i="1"/>
  <c r="F46" i="1"/>
  <c r="F47" i="1" l="1"/>
  <c r="E15" i="1"/>
  <c r="F39" i="1"/>
  <c r="F10" i="1"/>
  <c r="F9" i="1" s="1"/>
  <c r="F6" i="1" l="1"/>
  <c r="D15" i="1"/>
  <c r="F15" i="1" s="1"/>
</calcChain>
</file>

<file path=xl/sharedStrings.xml><?xml version="1.0" encoding="utf-8"?>
<sst xmlns="http://schemas.openxmlformats.org/spreadsheetml/2006/main" count="144" uniqueCount="81">
  <si>
    <t>№ п/п</t>
  </si>
  <si>
    <t>Наименование показателя</t>
  </si>
  <si>
    <t>Ед.           изм</t>
  </si>
  <si>
    <t>Факт</t>
  </si>
  <si>
    <t>Рост (+), Снижение (-)</t>
  </si>
  <si>
    <t xml:space="preserve">Количество сельхозорганизаций всего     </t>
  </si>
  <si>
    <t>ед</t>
  </si>
  <si>
    <t>Субсидии всего</t>
  </si>
  <si>
    <t>тыс.руб</t>
  </si>
  <si>
    <t>за счет федерального бюджета</t>
  </si>
  <si>
    <t>за счет республиканского бюджета</t>
  </si>
  <si>
    <t>за счет местного бюджета</t>
  </si>
  <si>
    <t>Участие в республиканском Наадыме</t>
  </si>
  <si>
    <t>Провение Дня работников сельского хозяйства</t>
  </si>
  <si>
    <t>тн</t>
  </si>
  <si>
    <t>Выкопано картофеля</t>
  </si>
  <si>
    <t>Овощей</t>
  </si>
  <si>
    <t xml:space="preserve">Общая площадь земель сельскохозяйственного назначения </t>
  </si>
  <si>
    <t>га</t>
  </si>
  <si>
    <t>в %</t>
  </si>
  <si>
    <t>гол</t>
  </si>
  <si>
    <t>Центнера/га</t>
  </si>
  <si>
    <t>Очистка оросительных каналов</t>
  </si>
  <si>
    <t>Уничтожение дикорастущей конопли всего</t>
  </si>
  <si>
    <t xml:space="preserve">Деятельность Управления сельского хозяйства </t>
  </si>
  <si>
    <t>СПК</t>
  </si>
  <si>
    <t xml:space="preserve">Производства мяса </t>
  </si>
  <si>
    <t xml:space="preserve">Производства молока </t>
  </si>
  <si>
    <t xml:space="preserve">Производства шерсти </t>
  </si>
  <si>
    <t xml:space="preserve">КФХ </t>
  </si>
  <si>
    <t>Наличие поголовья скота по всем хозяйствам</t>
  </si>
  <si>
    <t>Проведено ярмарок</t>
  </si>
  <si>
    <t>Выручка от реализации продукции</t>
  </si>
  <si>
    <t xml:space="preserve">СПоК </t>
  </si>
  <si>
    <t>Заготовлено кормовых культур (многолетних и однолетних) всего</t>
  </si>
  <si>
    <t>Средняя урожайность с одного гектара</t>
  </si>
  <si>
    <r>
      <t xml:space="preserve">втч: общая площадь </t>
    </r>
    <r>
      <rPr>
        <b/>
        <sz val="11"/>
        <color theme="1"/>
        <rFont val="Times New Roman"/>
        <family val="1"/>
        <charset val="204"/>
      </rPr>
      <t xml:space="preserve">использованной </t>
    </r>
    <r>
      <rPr>
        <sz val="11"/>
        <color theme="1"/>
        <rFont val="Times New Roman"/>
        <family val="1"/>
        <charset val="204"/>
      </rPr>
      <t xml:space="preserve">земли сельскохозяйственного назначения </t>
    </r>
    <r>
      <rPr>
        <b/>
        <sz val="11"/>
        <color theme="1"/>
        <rFont val="Times New Roman"/>
        <family val="1"/>
        <charset val="204"/>
      </rPr>
      <t>по заготовке</t>
    </r>
    <r>
      <rPr>
        <sz val="11"/>
        <color theme="1"/>
        <rFont val="Times New Roman"/>
        <family val="1"/>
        <charset val="204"/>
      </rPr>
      <t xml:space="preserve"> кормовых культур, картофеля и овощей</t>
    </r>
  </si>
  <si>
    <t>Исполнение муниципальных программ по развитию АПК всего</t>
  </si>
  <si>
    <t>МУП "Алдын-Булак"</t>
  </si>
  <si>
    <r>
      <t xml:space="preserve">ИП </t>
    </r>
    <r>
      <rPr>
        <sz val="11"/>
        <color theme="1"/>
        <rFont val="Times New Roman"/>
        <family val="1"/>
        <charset val="204"/>
      </rPr>
      <t>(микропредприятия,СПК, СПоК)</t>
    </r>
  </si>
  <si>
    <t xml:space="preserve">КРС </t>
  </si>
  <si>
    <t xml:space="preserve">МРС </t>
  </si>
  <si>
    <t xml:space="preserve">Лошадей </t>
  </si>
  <si>
    <t>Свиней</t>
  </si>
  <si>
    <t>из них яков</t>
  </si>
  <si>
    <t>из них овцы</t>
  </si>
  <si>
    <t xml:space="preserve">           козы</t>
  </si>
  <si>
    <t xml:space="preserve">                                                                                                         </t>
  </si>
  <si>
    <r>
      <t>Приложение №</t>
    </r>
    <r>
      <rPr>
        <b/>
        <sz val="9"/>
        <color theme="1"/>
        <rFont val="Times New Roman"/>
        <family val="1"/>
        <charset val="204"/>
      </rPr>
      <t xml:space="preserve"> 1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</si>
  <si>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Цех по Убою скота</t>
  </si>
  <si>
    <t>голов</t>
  </si>
  <si>
    <t>из них, находятся в труднодоступных местах</t>
  </si>
  <si>
    <t>Численность чабанских стоянок всего</t>
  </si>
  <si>
    <t>Численность уничтоженных волков</t>
  </si>
  <si>
    <t>ГСМ для весенне-полевых и зимних (выезды по зимовке скота) работ</t>
  </si>
  <si>
    <t>Всего расходов на сезонные работы</t>
  </si>
  <si>
    <t>Всего расходов на прочие мероп и услуги</t>
  </si>
  <si>
    <t>Проведение Шагаа</t>
  </si>
  <si>
    <t>Проведение кожуунного Наадыма</t>
  </si>
  <si>
    <t>Приобретение юрты и утвари</t>
  </si>
  <si>
    <t>Подключение к электроэнергии Убойного цеха</t>
  </si>
  <si>
    <t>ГСМ для ЧС в с.Бижиктиг-Хая</t>
  </si>
  <si>
    <t>Объем произведенной продукции сельского хозяйства в хозяйствах всех категорий в фактически действовавших ценах в целом по кожууну</t>
  </si>
  <si>
    <t>по продукции животноводства</t>
  </si>
  <si>
    <t>по продукции растениеводства</t>
  </si>
  <si>
    <t>В рамках реализации ИПСЭР субсидии получили</t>
  </si>
  <si>
    <t>В рамках реавлизации госпрограммы "Агростартап" грант получили</t>
  </si>
  <si>
    <t>Деятельность Цеха по убою скота</t>
  </si>
  <si>
    <r>
      <t xml:space="preserve">Цех по убою скота в с.Кызыл-Мажалык за отчетный год не функционировал. За аналогичный период прошлого года фактическая численность постоянных работников составляло </t>
    </r>
    <r>
      <rPr>
        <b/>
        <sz val="11"/>
        <color theme="1"/>
        <rFont val="Times New Roman"/>
        <family val="1"/>
        <charset val="204"/>
      </rPr>
      <t>10</t>
    </r>
    <r>
      <rPr>
        <sz val="11"/>
        <color theme="1"/>
        <rFont val="Times New Roman"/>
        <family val="1"/>
        <charset val="204"/>
      </rPr>
      <t xml:space="preserve"> чел, привлечены в сезон убоя дополнительно </t>
    </r>
    <r>
      <rPr>
        <b/>
        <sz val="11"/>
        <color theme="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человек. От готовой продукции реализовано мяса на сумму </t>
    </r>
    <r>
      <rPr>
        <b/>
        <sz val="11"/>
        <color theme="1"/>
        <rFont val="Times New Roman"/>
        <family val="1"/>
        <charset val="204"/>
      </rPr>
      <t>4094</t>
    </r>
    <r>
      <rPr>
        <sz val="11"/>
        <color theme="1"/>
        <rFont val="Times New Roman"/>
        <family val="1"/>
        <charset val="204"/>
      </rPr>
      <t xml:space="preserve"> т.р, субпродуктов выдали в счет зарплаты </t>
    </r>
    <r>
      <rPr>
        <b/>
        <sz val="11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работникам. </t>
    </r>
    <r>
      <rPr>
        <b/>
        <sz val="11"/>
        <color theme="1"/>
        <rFont val="Times New Roman"/>
        <family val="1"/>
        <charset val="204"/>
      </rPr>
      <t xml:space="preserve">3328 </t>
    </r>
    <r>
      <rPr>
        <sz val="11"/>
        <color theme="1"/>
        <rFont val="Times New Roman"/>
        <family val="1"/>
        <charset val="204"/>
      </rPr>
      <t xml:space="preserve">т.р оплачено населению за прием скота. От выручки произведены следущие расходы: заработная плата с начислением </t>
    </r>
    <r>
      <rPr>
        <b/>
        <sz val="11"/>
        <color theme="1"/>
        <rFont val="Times New Roman"/>
        <family val="1"/>
        <charset val="204"/>
      </rPr>
      <t>1111</t>
    </r>
    <r>
      <rPr>
        <sz val="11"/>
        <color theme="1"/>
        <rFont val="Times New Roman"/>
        <family val="1"/>
        <charset val="204"/>
      </rPr>
      <t xml:space="preserve"> т.р, на </t>
    </r>
    <r>
      <rPr>
        <b/>
        <sz val="11"/>
        <color theme="1"/>
        <rFont val="Times New Roman"/>
        <family val="1"/>
        <charset val="204"/>
      </rPr>
      <t>16</t>
    </r>
    <r>
      <rPr>
        <sz val="11"/>
        <color theme="1"/>
        <rFont val="Times New Roman"/>
        <family val="1"/>
        <charset val="204"/>
      </rPr>
      <t xml:space="preserve"> т.р приобретены стирально-моющие, дезинфицирующие средства, на ГСМ израсходовано </t>
    </r>
    <r>
      <rPr>
        <b/>
        <sz val="11"/>
        <color theme="1"/>
        <rFont val="Times New Roman"/>
        <family val="1"/>
        <charset val="204"/>
      </rPr>
      <t>145</t>
    </r>
    <r>
      <rPr>
        <sz val="11"/>
        <color theme="1"/>
        <rFont val="Times New Roman"/>
        <family val="1"/>
        <charset val="204"/>
      </rPr>
      <t xml:space="preserve"> т.р. Финансовый результат за 2022 год убыток </t>
    </r>
    <r>
      <rPr>
        <b/>
        <sz val="11"/>
        <color theme="1"/>
        <rFont val="Times New Roman"/>
        <family val="1"/>
        <charset val="204"/>
      </rPr>
      <t>506</t>
    </r>
    <r>
      <rPr>
        <sz val="11"/>
        <color theme="1"/>
        <rFont val="Times New Roman"/>
        <family val="1"/>
        <charset val="204"/>
      </rPr>
      <t xml:space="preserve"> т.р. За счет местного бюджета в  отчетном периоде текущего года на подключение электроэнергии цеха выделено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т.р. </t>
    </r>
  </si>
  <si>
    <t>Расходы на регулирование численности волков и безнадзорных собак</t>
  </si>
  <si>
    <t>Численность отловленных и доставленных в благотворительный фонд "Я выбираю добро" безнадзорных собак</t>
  </si>
  <si>
    <t>Строительство скотомогильника на территории с.Хонделен</t>
  </si>
  <si>
    <t>Кур</t>
  </si>
  <si>
    <t>Утилизация падшего скота в период ЧС</t>
  </si>
  <si>
    <t>Монгуш Владимир Владимирович с.Барлык</t>
  </si>
  <si>
    <t>Куулар Сергек Аркадьевич с.Барлык</t>
  </si>
  <si>
    <t>СПК "Алаш" с.Барлык</t>
  </si>
  <si>
    <t>Монгуш Айланмаа Борбак-ооловна с.Эрги-Барлык</t>
  </si>
  <si>
    <t>СПК "Арыг-Хем" с.Шекпээр"</t>
  </si>
  <si>
    <t>Дамбыра Чойган-оол Кужугетович</t>
  </si>
  <si>
    <t>ОБЩАЯ СУММА ПОЛУЧАТЕЛЕЙ ГОСПОДДЕРЖКИ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</si>
</sst>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2" fillId="0" borderId="0" xfId="0" applyFont="1" applyAlignment="1"/>
    <xf numFmtId="0" fontId="12" fillId="0" borderId="0" xfId="0" applyFont="1" applyAlignment="1"/>
    <xf numFmtId="0" fontId="5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Layout" topLeftCell="A69" zoomScaleNormal="100" workbookViewId="0">
      <selection activeCell="B75" sqref="B75:F75"/>
    </sheetView>
  </sheetViews>
  <sheetFormatPr defaultRowHeight="15" x14ac:dyDescent="0.25"/>
  <cols>
    <col min="1" max="1" width="4.28515625" customWidth="1"/>
    <col min="2" max="2" width="38.28515625" customWidth="1"/>
    <col min="3" max="3" width="9.85546875" customWidth="1"/>
    <col min="4" max="4" width="11.42578125" bestFit="1" customWidth="1"/>
    <col min="6" max="6" width="8.7109375" customWidth="1"/>
  </cols>
  <sheetData>
    <row r="1" spans="1:9" x14ac:dyDescent="0.25">
      <c r="A1" s="7" t="s">
        <v>47</v>
      </c>
      <c r="B1" s="1"/>
      <c r="C1" s="1"/>
      <c r="D1" s="33" t="s">
        <v>48</v>
      </c>
      <c r="E1" s="34"/>
      <c r="F1" s="34"/>
      <c r="G1" s="1"/>
      <c r="H1" s="1"/>
      <c r="I1" s="1"/>
    </row>
    <row r="2" spans="1:9" x14ac:dyDescent="0.25">
      <c r="A2" s="18" t="s">
        <v>24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40" t="s">
        <v>0</v>
      </c>
      <c r="B4" s="42" t="s">
        <v>1</v>
      </c>
      <c r="C4" s="44" t="s">
        <v>2</v>
      </c>
      <c r="D4" s="38" t="s">
        <v>3</v>
      </c>
      <c r="E4" s="39"/>
      <c r="F4" s="46" t="s">
        <v>4</v>
      </c>
      <c r="G4" s="1"/>
      <c r="H4" s="1"/>
      <c r="I4" s="1"/>
    </row>
    <row r="5" spans="1:9" x14ac:dyDescent="0.25">
      <c r="A5" s="41"/>
      <c r="B5" s="43"/>
      <c r="C5" s="45"/>
      <c r="D5" s="3">
        <v>2022</v>
      </c>
      <c r="E5" s="3">
        <v>2022</v>
      </c>
      <c r="F5" s="47"/>
      <c r="G5" s="1"/>
      <c r="H5" s="1"/>
      <c r="I5" s="1"/>
    </row>
    <row r="6" spans="1:9" ht="18.75" customHeight="1" x14ac:dyDescent="0.25">
      <c r="A6" s="4">
        <v>1</v>
      </c>
      <c r="B6" s="9" t="s">
        <v>5</v>
      </c>
      <c r="C6" s="5" t="s">
        <v>6</v>
      </c>
      <c r="D6" s="4">
        <f>D7+D8+D9</f>
        <v>79</v>
      </c>
      <c r="E6" s="4">
        <f>E7+E8+E9</f>
        <v>75</v>
      </c>
      <c r="F6" s="4">
        <f>E6-D6</f>
        <v>-4</v>
      </c>
      <c r="G6" s="1"/>
      <c r="H6" s="1"/>
      <c r="I6" s="1"/>
    </row>
    <row r="7" spans="1:9" ht="16.5" customHeight="1" x14ac:dyDescent="0.25">
      <c r="A7" s="2"/>
      <c r="B7" s="8" t="s">
        <v>38</v>
      </c>
      <c r="C7" s="3" t="s">
        <v>6</v>
      </c>
      <c r="D7" s="2">
        <v>1</v>
      </c>
      <c r="E7" s="2">
        <v>1</v>
      </c>
      <c r="F7" s="2">
        <f t="shared" ref="F7:F38" si="0">E7-D7</f>
        <v>0</v>
      </c>
      <c r="G7" s="1"/>
      <c r="H7" s="1"/>
      <c r="I7" s="1"/>
    </row>
    <row r="8" spans="1:9" ht="16.5" customHeight="1" x14ac:dyDescent="0.25">
      <c r="A8" s="2"/>
      <c r="B8" s="8" t="s">
        <v>49</v>
      </c>
      <c r="C8" s="3" t="s">
        <v>6</v>
      </c>
      <c r="D8" s="2">
        <v>1</v>
      </c>
      <c r="E8" s="2">
        <v>1</v>
      </c>
      <c r="F8" s="2">
        <f t="shared" si="0"/>
        <v>0</v>
      </c>
      <c r="G8" s="1"/>
      <c r="H8" s="1"/>
      <c r="I8" s="1"/>
    </row>
    <row r="9" spans="1:9" ht="19.5" customHeight="1" x14ac:dyDescent="0.25">
      <c r="A9" s="2"/>
      <c r="B9" s="10" t="s">
        <v>39</v>
      </c>
      <c r="C9" s="5" t="s">
        <v>6</v>
      </c>
      <c r="D9" s="4">
        <f>SUM(D10:D12)</f>
        <v>77</v>
      </c>
      <c r="E9" s="4">
        <f t="shared" ref="E9:F9" si="1">SUM(E10:E12)</f>
        <v>73</v>
      </c>
      <c r="F9" s="4">
        <f t="shared" si="1"/>
        <v>-4</v>
      </c>
      <c r="G9" s="1"/>
      <c r="H9" s="1"/>
      <c r="I9" s="1"/>
    </row>
    <row r="10" spans="1:9" x14ac:dyDescent="0.25">
      <c r="A10" s="2"/>
      <c r="B10" s="8" t="s">
        <v>29</v>
      </c>
      <c r="C10" s="3" t="s">
        <v>6</v>
      </c>
      <c r="D10" s="2">
        <v>58</v>
      </c>
      <c r="E10" s="2">
        <v>56</v>
      </c>
      <c r="F10" s="2">
        <f t="shared" si="0"/>
        <v>-2</v>
      </c>
      <c r="G10" s="1"/>
      <c r="H10" s="1"/>
      <c r="I10" s="1"/>
    </row>
    <row r="11" spans="1:9" ht="17.25" customHeight="1" x14ac:dyDescent="0.25">
      <c r="A11" s="2"/>
      <c r="B11" s="8" t="s">
        <v>25</v>
      </c>
      <c r="C11" s="3" t="s">
        <v>6</v>
      </c>
      <c r="D11" s="2">
        <v>5</v>
      </c>
      <c r="E11" s="2">
        <v>4</v>
      </c>
      <c r="F11" s="2">
        <f t="shared" si="0"/>
        <v>-1</v>
      </c>
      <c r="G11" s="1"/>
      <c r="H11" s="1"/>
      <c r="I11" s="1"/>
    </row>
    <row r="12" spans="1:9" ht="18" customHeight="1" x14ac:dyDescent="0.25">
      <c r="A12" s="4"/>
      <c r="B12" s="8" t="s">
        <v>33</v>
      </c>
      <c r="C12" s="3" t="s">
        <v>6</v>
      </c>
      <c r="D12" s="2">
        <v>14</v>
      </c>
      <c r="E12" s="2">
        <v>13</v>
      </c>
      <c r="F12" s="2">
        <f t="shared" si="0"/>
        <v>-1</v>
      </c>
      <c r="G12" s="1"/>
      <c r="H12" s="1"/>
      <c r="I12" s="1"/>
    </row>
    <row r="13" spans="1:9" ht="21" customHeight="1" x14ac:dyDescent="0.25">
      <c r="A13" s="4">
        <v>2</v>
      </c>
      <c r="B13" s="17" t="s">
        <v>52</v>
      </c>
      <c r="C13" s="5" t="s">
        <v>6</v>
      </c>
      <c r="D13" s="4">
        <v>200</v>
      </c>
      <c r="E13" s="4">
        <v>199</v>
      </c>
      <c r="F13" s="4">
        <f t="shared" si="0"/>
        <v>-1</v>
      </c>
      <c r="G13" s="1"/>
      <c r="H13" s="1"/>
      <c r="I13" s="1"/>
    </row>
    <row r="14" spans="1:9" ht="24" customHeight="1" x14ac:dyDescent="0.25">
      <c r="A14" s="4"/>
      <c r="B14" s="19" t="s">
        <v>51</v>
      </c>
      <c r="C14" s="3" t="s">
        <v>6</v>
      </c>
      <c r="D14" s="2">
        <v>95</v>
      </c>
      <c r="E14" s="2">
        <v>94</v>
      </c>
      <c r="F14" s="2">
        <f t="shared" si="0"/>
        <v>-1</v>
      </c>
      <c r="G14" s="1"/>
      <c r="H14" s="1"/>
      <c r="I14" s="1"/>
    </row>
    <row r="15" spans="1:9" ht="16.5" customHeight="1" x14ac:dyDescent="0.25">
      <c r="A15" s="4">
        <v>3</v>
      </c>
      <c r="B15" s="10" t="s">
        <v>7</v>
      </c>
      <c r="C15" s="5" t="s">
        <v>8</v>
      </c>
      <c r="D15" s="4">
        <f>D16+D17+D18</f>
        <v>25762</v>
      </c>
      <c r="E15" s="4">
        <f t="shared" ref="E15" si="2">E16+E17+E18</f>
        <v>24340</v>
      </c>
      <c r="F15" s="4">
        <f t="shared" si="0"/>
        <v>-1422</v>
      </c>
      <c r="G15" s="1"/>
      <c r="H15" s="1"/>
      <c r="I15" s="1"/>
    </row>
    <row r="16" spans="1:9" ht="20.25" customHeight="1" x14ac:dyDescent="0.25">
      <c r="A16" s="2"/>
      <c r="B16" s="8" t="s">
        <v>9</v>
      </c>
      <c r="C16" s="3" t="s">
        <v>8</v>
      </c>
      <c r="D16" s="2">
        <v>21271</v>
      </c>
      <c r="E16" s="2">
        <v>8068</v>
      </c>
      <c r="F16" s="2">
        <f t="shared" si="0"/>
        <v>-13203</v>
      </c>
      <c r="G16" s="1"/>
      <c r="H16" s="1"/>
      <c r="I16" s="1"/>
    </row>
    <row r="17" spans="1:9" ht="19.5" customHeight="1" x14ac:dyDescent="0.25">
      <c r="A17" s="2"/>
      <c r="B17" s="8" t="s">
        <v>10</v>
      </c>
      <c r="C17" s="3" t="s">
        <v>8</v>
      </c>
      <c r="D17" s="2">
        <v>2238</v>
      </c>
      <c r="E17" s="2">
        <v>14053</v>
      </c>
      <c r="F17" s="2">
        <f t="shared" si="0"/>
        <v>11815</v>
      </c>
      <c r="G17" s="1"/>
      <c r="H17" s="1"/>
      <c r="I17" s="1"/>
    </row>
    <row r="18" spans="1:9" ht="20.25" customHeight="1" x14ac:dyDescent="0.25">
      <c r="A18" s="2"/>
      <c r="B18" s="8" t="s">
        <v>11</v>
      </c>
      <c r="C18" s="3" t="s">
        <v>8</v>
      </c>
      <c r="D18" s="2">
        <v>2253</v>
      </c>
      <c r="E18" s="2">
        <v>2219</v>
      </c>
      <c r="F18" s="2">
        <f t="shared" si="0"/>
        <v>-34</v>
      </c>
      <c r="G18" s="1"/>
      <c r="H18" s="1"/>
      <c r="I18" s="1"/>
    </row>
    <row r="19" spans="1:9" ht="33" customHeight="1" x14ac:dyDescent="0.25">
      <c r="A19" s="4">
        <v>4</v>
      </c>
      <c r="B19" s="10" t="s">
        <v>37</v>
      </c>
      <c r="C19" s="5" t="s">
        <v>8</v>
      </c>
      <c r="D19" s="4">
        <f>D20+D23+D26+D29</f>
        <v>1891</v>
      </c>
      <c r="E19" s="4">
        <f>E20+E23+E26+E29</f>
        <v>1940</v>
      </c>
      <c r="F19" s="4">
        <f t="shared" si="0"/>
        <v>49</v>
      </c>
      <c r="G19" s="1"/>
      <c r="H19" s="1"/>
      <c r="I19" s="1"/>
    </row>
    <row r="20" spans="1:9" ht="33" customHeight="1" x14ac:dyDescent="0.25">
      <c r="A20" s="2"/>
      <c r="B20" s="8" t="s">
        <v>69</v>
      </c>
      <c r="C20" s="3" t="s">
        <v>8</v>
      </c>
      <c r="D20" s="2">
        <v>402</v>
      </c>
      <c r="E20" s="2">
        <v>315</v>
      </c>
      <c r="F20" s="2">
        <f t="shared" si="0"/>
        <v>-87</v>
      </c>
      <c r="G20" s="1"/>
      <c r="H20" s="1"/>
      <c r="I20" s="1"/>
    </row>
    <row r="21" spans="1:9" ht="18.75" customHeight="1" x14ac:dyDescent="0.25">
      <c r="A21" s="2"/>
      <c r="B21" s="8" t="s">
        <v>53</v>
      </c>
      <c r="C21" s="3" t="s">
        <v>50</v>
      </c>
      <c r="D21" s="2">
        <v>23</v>
      </c>
      <c r="E21" s="2">
        <v>16</v>
      </c>
      <c r="F21" s="2">
        <f t="shared" si="0"/>
        <v>-7</v>
      </c>
      <c r="G21" s="1"/>
      <c r="H21" s="1"/>
      <c r="I21" s="1"/>
    </row>
    <row r="22" spans="1:9" ht="48" customHeight="1" x14ac:dyDescent="0.25">
      <c r="A22" s="2"/>
      <c r="B22" s="8" t="s">
        <v>70</v>
      </c>
      <c r="C22" s="3" t="s">
        <v>50</v>
      </c>
      <c r="D22" s="2"/>
      <c r="E22" s="2">
        <v>40</v>
      </c>
      <c r="F22" s="2">
        <f t="shared" si="0"/>
        <v>40</v>
      </c>
      <c r="G22" s="1"/>
      <c r="H22" s="1"/>
      <c r="I22" s="1"/>
    </row>
    <row r="23" spans="1:9" x14ac:dyDescent="0.25">
      <c r="A23" s="2"/>
      <c r="B23" s="17" t="s">
        <v>23</v>
      </c>
      <c r="C23" s="5" t="s">
        <v>8</v>
      </c>
      <c r="D23" s="4">
        <f>D24+D25</f>
        <v>373</v>
      </c>
      <c r="E23" s="4">
        <f t="shared" ref="E23" si="3">E24+E25</f>
        <v>130</v>
      </c>
      <c r="F23" s="4">
        <f t="shared" si="0"/>
        <v>-243</v>
      </c>
      <c r="G23" s="1"/>
      <c r="H23" s="1"/>
      <c r="I23" s="1"/>
    </row>
    <row r="24" spans="1:9" ht="17.25" customHeight="1" x14ac:dyDescent="0.25">
      <c r="A24" s="2"/>
      <c r="B24" s="8" t="s">
        <v>10</v>
      </c>
      <c r="C24" s="3" t="s">
        <v>8</v>
      </c>
      <c r="D24" s="2">
        <v>243</v>
      </c>
      <c r="E24" s="2"/>
      <c r="F24" s="2">
        <f t="shared" si="0"/>
        <v>-243</v>
      </c>
      <c r="G24" s="1"/>
      <c r="H24" s="1"/>
      <c r="I24" s="1"/>
    </row>
    <row r="25" spans="1:9" x14ac:dyDescent="0.25">
      <c r="A25" s="2"/>
      <c r="B25" s="8" t="s">
        <v>11</v>
      </c>
      <c r="C25" s="3" t="s">
        <v>8</v>
      </c>
      <c r="D25" s="2">
        <v>130</v>
      </c>
      <c r="E25" s="2">
        <v>130</v>
      </c>
      <c r="F25" s="2">
        <f t="shared" si="0"/>
        <v>0</v>
      </c>
      <c r="G25" s="1"/>
      <c r="H25" s="1"/>
      <c r="I25" s="1"/>
    </row>
    <row r="26" spans="1:9" x14ac:dyDescent="0.25">
      <c r="A26" s="2"/>
      <c r="B26" s="17" t="s">
        <v>55</v>
      </c>
      <c r="C26" s="5" t="s">
        <v>8</v>
      </c>
      <c r="D26" s="4">
        <f>SUM(D27:D28)</f>
        <v>548</v>
      </c>
      <c r="E26" s="4">
        <f>SUM(E27:E28)</f>
        <v>280</v>
      </c>
      <c r="F26" s="4">
        <f>SUM(F27:F28)</f>
        <v>-268</v>
      </c>
      <c r="G26" s="1"/>
      <c r="H26" s="1"/>
      <c r="I26" s="1"/>
    </row>
    <row r="27" spans="1:9" ht="30" customHeight="1" x14ac:dyDescent="0.25">
      <c r="A27" s="2"/>
      <c r="B27" s="8" t="s">
        <v>54</v>
      </c>
      <c r="C27" s="3" t="s">
        <v>8</v>
      </c>
      <c r="D27" s="2">
        <v>323</v>
      </c>
      <c r="E27" s="2">
        <v>28</v>
      </c>
      <c r="F27" s="2">
        <f t="shared" si="0"/>
        <v>-295</v>
      </c>
      <c r="G27" s="1"/>
      <c r="H27" s="1"/>
      <c r="I27" s="1"/>
    </row>
    <row r="28" spans="1:9" ht="17.25" customHeight="1" x14ac:dyDescent="0.25">
      <c r="A28" s="2"/>
      <c r="B28" s="8" t="s">
        <v>22</v>
      </c>
      <c r="C28" s="3" t="s">
        <v>8</v>
      </c>
      <c r="D28" s="2">
        <v>225</v>
      </c>
      <c r="E28" s="2">
        <v>252</v>
      </c>
      <c r="F28" s="2">
        <f t="shared" si="0"/>
        <v>27</v>
      </c>
      <c r="G28" s="1"/>
      <c r="H28" s="1"/>
      <c r="I28" s="1"/>
    </row>
    <row r="29" spans="1:9" ht="17.25" customHeight="1" x14ac:dyDescent="0.25">
      <c r="A29" s="2"/>
      <c r="B29" s="17" t="s">
        <v>56</v>
      </c>
      <c r="C29" s="5" t="s">
        <v>8</v>
      </c>
      <c r="D29" s="4">
        <f>SUM(D30:D38)</f>
        <v>568</v>
      </c>
      <c r="E29" s="4">
        <f>SUM(E30:E38)</f>
        <v>1215</v>
      </c>
      <c r="F29" s="4">
        <f>SUM(F30:F38)</f>
        <v>647</v>
      </c>
      <c r="G29" s="1"/>
      <c r="H29" s="1"/>
      <c r="I29" s="1"/>
    </row>
    <row r="30" spans="1:9" ht="17.25" customHeight="1" x14ac:dyDescent="0.25">
      <c r="A30" s="2"/>
      <c r="B30" s="8" t="s">
        <v>57</v>
      </c>
      <c r="C30" s="3" t="s">
        <v>8</v>
      </c>
      <c r="D30" s="2"/>
      <c r="E30" s="2">
        <v>22</v>
      </c>
      <c r="F30" s="2">
        <f t="shared" si="0"/>
        <v>22</v>
      </c>
      <c r="G30" s="1"/>
      <c r="H30" s="1"/>
      <c r="I30" s="1"/>
    </row>
    <row r="31" spans="1:9" ht="17.25" customHeight="1" x14ac:dyDescent="0.25">
      <c r="A31" s="2"/>
      <c r="B31" s="8" t="s">
        <v>58</v>
      </c>
      <c r="C31" s="3" t="s">
        <v>8</v>
      </c>
      <c r="D31" s="2">
        <v>300</v>
      </c>
      <c r="E31" s="2"/>
      <c r="F31" s="2">
        <f t="shared" si="0"/>
        <v>-300</v>
      </c>
      <c r="G31" s="1"/>
      <c r="H31" s="1"/>
      <c r="I31" s="1"/>
    </row>
    <row r="32" spans="1:9" ht="18" customHeight="1" x14ac:dyDescent="0.25">
      <c r="A32" s="2"/>
      <c r="B32" s="8" t="s">
        <v>12</v>
      </c>
      <c r="C32" s="3" t="s">
        <v>8</v>
      </c>
      <c r="D32" s="2">
        <v>235</v>
      </c>
      <c r="E32" s="2">
        <v>419</v>
      </c>
      <c r="F32" s="2">
        <f t="shared" si="0"/>
        <v>184</v>
      </c>
      <c r="G32" s="1"/>
      <c r="H32" s="1"/>
      <c r="I32" s="1"/>
    </row>
    <row r="33" spans="1:9" ht="31.5" customHeight="1" x14ac:dyDescent="0.25">
      <c r="A33" s="2"/>
      <c r="B33" s="8" t="s">
        <v>13</v>
      </c>
      <c r="C33" s="3" t="s">
        <v>8</v>
      </c>
      <c r="D33" s="2">
        <v>33</v>
      </c>
      <c r="E33" s="2">
        <v>140</v>
      </c>
      <c r="F33" s="2">
        <f t="shared" si="0"/>
        <v>107</v>
      </c>
      <c r="G33" s="1"/>
      <c r="H33" s="1"/>
      <c r="I33" s="1"/>
    </row>
    <row r="34" spans="1:9" ht="31.5" customHeight="1" x14ac:dyDescent="0.25">
      <c r="A34" s="2"/>
      <c r="B34" s="8" t="s">
        <v>71</v>
      </c>
      <c r="C34" s="3" t="s">
        <v>8</v>
      </c>
      <c r="D34" s="2"/>
      <c r="E34" s="2">
        <v>204</v>
      </c>
      <c r="F34" s="2">
        <f t="shared" si="0"/>
        <v>204</v>
      </c>
      <c r="G34" s="1"/>
      <c r="H34" s="1"/>
      <c r="I34" s="1"/>
    </row>
    <row r="35" spans="1:9" ht="20.25" customHeight="1" x14ac:dyDescent="0.25">
      <c r="A35" s="2"/>
      <c r="B35" s="8" t="s">
        <v>59</v>
      </c>
      <c r="C35" s="3" t="s">
        <v>8</v>
      </c>
      <c r="D35" s="2"/>
      <c r="E35" s="2">
        <v>230</v>
      </c>
      <c r="F35" s="2">
        <f t="shared" si="0"/>
        <v>230</v>
      </c>
      <c r="G35" s="1"/>
      <c r="H35" s="1"/>
      <c r="I35" s="1"/>
    </row>
    <row r="36" spans="1:9" ht="24" customHeight="1" x14ac:dyDescent="0.25">
      <c r="A36" s="2"/>
      <c r="B36" s="19" t="s">
        <v>60</v>
      </c>
      <c r="C36" s="3" t="s">
        <v>8</v>
      </c>
      <c r="D36" s="2"/>
      <c r="E36" s="2">
        <v>100</v>
      </c>
      <c r="F36" s="2">
        <f t="shared" si="0"/>
        <v>100</v>
      </c>
      <c r="G36" s="1"/>
      <c r="H36" s="1"/>
      <c r="I36" s="1"/>
    </row>
    <row r="37" spans="1:9" ht="24" customHeight="1" x14ac:dyDescent="0.25">
      <c r="A37" s="2"/>
      <c r="B37" s="8" t="s">
        <v>73</v>
      </c>
      <c r="C37" s="3" t="s">
        <v>8</v>
      </c>
      <c r="D37" s="2"/>
      <c r="E37" s="2">
        <v>50</v>
      </c>
      <c r="F37" s="2">
        <f t="shared" si="0"/>
        <v>50</v>
      </c>
      <c r="G37" s="1"/>
      <c r="H37" s="1"/>
      <c r="I37" s="1"/>
    </row>
    <row r="38" spans="1:9" ht="21" customHeight="1" x14ac:dyDescent="0.25">
      <c r="A38" s="2"/>
      <c r="B38" s="8" t="s">
        <v>61</v>
      </c>
      <c r="C38" s="3" t="s">
        <v>8</v>
      </c>
      <c r="D38" s="2"/>
      <c r="E38" s="2">
        <v>50</v>
      </c>
      <c r="F38" s="2">
        <f t="shared" si="0"/>
        <v>50</v>
      </c>
      <c r="G38" s="1"/>
      <c r="H38" s="1"/>
      <c r="I38" s="1"/>
    </row>
    <row r="39" spans="1:9" ht="32.25" customHeight="1" x14ac:dyDescent="0.25">
      <c r="A39" s="4">
        <v>5</v>
      </c>
      <c r="B39" s="10" t="s">
        <v>34</v>
      </c>
      <c r="C39" s="5" t="s">
        <v>14</v>
      </c>
      <c r="D39" s="4">
        <v>17748</v>
      </c>
      <c r="E39" s="4">
        <v>27164</v>
      </c>
      <c r="F39" s="4">
        <f t="shared" ref="F39:F47" si="4">E39-D39</f>
        <v>9416</v>
      </c>
      <c r="G39" s="1"/>
      <c r="H39" s="1"/>
      <c r="I39" s="1"/>
    </row>
    <row r="40" spans="1:9" ht="21.75" customHeight="1" x14ac:dyDescent="0.25">
      <c r="A40" s="2"/>
      <c r="B40" s="8" t="s">
        <v>35</v>
      </c>
      <c r="C40" s="6" t="s">
        <v>21</v>
      </c>
      <c r="D40" s="2">
        <v>11</v>
      </c>
      <c r="E40" s="2">
        <v>15</v>
      </c>
      <c r="F40" s="2">
        <f t="shared" si="4"/>
        <v>4</v>
      </c>
      <c r="G40" s="1"/>
      <c r="H40" s="1"/>
      <c r="I40" s="1"/>
    </row>
    <row r="41" spans="1:9" x14ac:dyDescent="0.25">
      <c r="A41" s="4">
        <v>6</v>
      </c>
      <c r="B41" s="10" t="s">
        <v>15</v>
      </c>
      <c r="C41" s="5" t="s">
        <v>14</v>
      </c>
      <c r="D41" s="4">
        <v>2156</v>
      </c>
      <c r="E41" s="4">
        <v>2397</v>
      </c>
      <c r="F41" s="4">
        <f t="shared" si="4"/>
        <v>241</v>
      </c>
      <c r="G41" s="1"/>
      <c r="H41" s="1"/>
      <c r="I41" s="1"/>
    </row>
    <row r="42" spans="1:9" ht="20.25" customHeight="1" x14ac:dyDescent="0.25">
      <c r="A42" s="2"/>
      <c r="B42" s="8" t="s">
        <v>35</v>
      </c>
      <c r="C42" s="6" t="s">
        <v>21</v>
      </c>
      <c r="D42" s="2">
        <v>98</v>
      </c>
      <c r="E42" s="2">
        <v>103</v>
      </c>
      <c r="F42" s="2">
        <f t="shared" si="4"/>
        <v>5</v>
      </c>
      <c r="G42" s="1"/>
      <c r="H42" s="1"/>
      <c r="I42" s="1"/>
    </row>
    <row r="43" spans="1:9" x14ac:dyDescent="0.25">
      <c r="A43" s="4">
        <v>7</v>
      </c>
      <c r="B43" s="10" t="s">
        <v>16</v>
      </c>
      <c r="C43" s="5" t="s">
        <v>14</v>
      </c>
      <c r="D43" s="4">
        <v>85</v>
      </c>
      <c r="E43" s="4">
        <v>86</v>
      </c>
      <c r="F43" s="4">
        <f t="shared" si="4"/>
        <v>1</v>
      </c>
      <c r="G43" s="1"/>
      <c r="H43" s="1"/>
      <c r="I43" s="1"/>
    </row>
    <row r="44" spans="1:9" ht="20.25" customHeight="1" x14ac:dyDescent="0.25">
      <c r="A44" s="2"/>
      <c r="B44" s="8" t="s">
        <v>35</v>
      </c>
      <c r="C44" s="6" t="s">
        <v>21</v>
      </c>
      <c r="D44" s="2">
        <v>100</v>
      </c>
      <c r="E44" s="2">
        <v>102</v>
      </c>
      <c r="F44" s="2">
        <f t="shared" si="4"/>
        <v>2</v>
      </c>
      <c r="G44" s="1"/>
      <c r="H44" s="1"/>
      <c r="I44" s="1"/>
    </row>
    <row r="45" spans="1:9" ht="33" customHeight="1" x14ac:dyDescent="0.25">
      <c r="A45" s="4">
        <v>8</v>
      </c>
      <c r="B45" s="10" t="s">
        <v>17</v>
      </c>
      <c r="C45" s="5" t="s">
        <v>18</v>
      </c>
      <c r="D45" s="4">
        <v>138310</v>
      </c>
      <c r="E45" s="4">
        <v>138310</v>
      </c>
      <c r="F45" s="4">
        <f t="shared" si="4"/>
        <v>0</v>
      </c>
      <c r="G45" s="1"/>
      <c r="H45" s="1"/>
      <c r="I45" s="1"/>
    </row>
    <row r="46" spans="1:9" ht="23.25" customHeight="1" x14ac:dyDescent="0.25">
      <c r="A46" s="50"/>
      <c r="B46" s="48" t="s">
        <v>36</v>
      </c>
      <c r="C46" s="3" t="s">
        <v>18</v>
      </c>
      <c r="D46" s="2">
        <v>18566</v>
      </c>
      <c r="E46" s="2">
        <v>18731</v>
      </c>
      <c r="F46" s="2">
        <f t="shared" si="4"/>
        <v>165</v>
      </c>
      <c r="G46" s="1"/>
      <c r="H46" s="1"/>
      <c r="I46" s="1"/>
    </row>
    <row r="47" spans="1:9" ht="37.5" customHeight="1" x14ac:dyDescent="0.25">
      <c r="A47" s="51"/>
      <c r="B47" s="49"/>
      <c r="C47" s="3" t="s">
        <v>19</v>
      </c>
      <c r="D47" s="11">
        <f>D46/D45%</f>
        <v>13.423469018870653</v>
      </c>
      <c r="E47" s="11">
        <f>E46/E45%</f>
        <v>13.542766249728871</v>
      </c>
      <c r="F47" s="11">
        <f t="shared" si="4"/>
        <v>0.11929723085821742</v>
      </c>
      <c r="G47" s="1"/>
      <c r="H47" s="1"/>
      <c r="I47" s="1"/>
    </row>
    <row r="48" spans="1:9" ht="18.75" customHeight="1" x14ac:dyDescent="0.25">
      <c r="A48" s="4">
        <v>9</v>
      </c>
      <c r="B48" s="10" t="s">
        <v>26</v>
      </c>
      <c r="C48" s="5" t="s">
        <v>14</v>
      </c>
      <c r="D48" s="4">
        <v>2921</v>
      </c>
      <c r="E48" s="4">
        <v>3065</v>
      </c>
      <c r="F48" s="4">
        <f>E48-D48</f>
        <v>144</v>
      </c>
      <c r="G48" s="1"/>
      <c r="H48" s="1"/>
      <c r="I48" s="1"/>
    </row>
    <row r="49" spans="1:9" ht="19.5" customHeight="1" x14ac:dyDescent="0.25">
      <c r="A49" s="4">
        <v>10</v>
      </c>
      <c r="B49" s="10" t="s">
        <v>27</v>
      </c>
      <c r="C49" s="5" t="s">
        <v>14</v>
      </c>
      <c r="D49" s="4">
        <v>6150</v>
      </c>
      <c r="E49" s="4">
        <v>6546</v>
      </c>
      <c r="F49" s="4">
        <f t="shared" ref="F49:F64" si="5">E49-D49</f>
        <v>396</v>
      </c>
      <c r="G49" s="1"/>
      <c r="H49" s="1"/>
      <c r="I49" s="1"/>
    </row>
    <row r="50" spans="1:9" ht="18.75" customHeight="1" x14ac:dyDescent="0.25">
      <c r="A50" s="4">
        <v>11</v>
      </c>
      <c r="B50" s="10" t="s">
        <v>28</v>
      </c>
      <c r="C50" s="5" t="s">
        <v>14</v>
      </c>
      <c r="D50" s="4">
        <v>120</v>
      </c>
      <c r="E50" s="4">
        <v>133</v>
      </c>
      <c r="F50" s="4">
        <f t="shared" si="5"/>
        <v>13</v>
      </c>
      <c r="G50" s="1"/>
      <c r="H50" s="1"/>
      <c r="I50" s="1"/>
    </row>
    <row r="51" spans="1:9" ht="77.25" customHeight="1" x14ac:dyDescent="0.25">
      <c r="A51" s="4">
        <v>12</v>
      </c>
      <c r="B51" s="10" t="s">
        <v>62</v>
      </c>
      <c r="C51" s="5" t="s">
        <v>8</v>
      </c>
      <c r="D51" s="4">
        <f>SUM(D52:D53)</f>
        <v>626126</v>
      </c>
      <c r="E51" s="4">
        <f>SUM(E52:E53)</f>
        <v>637507</v>
      </c>
      <c r="F51" s="4">
        <f t="shared" si="5"/>
        <v>11381</v>
      </c>
      <c r="G51" s="1"/>
      <c r="H51" s="1"/>
      <c r="I51" s="1"/>
    </row>
    <row r="52" spans="1:9" ht="18.75" customHeight="1" x14ac:dyDescent="0.25">
      <c r="A52" s="4"/>
      <c r="B52" s="8" t="s">
        <v>63</v>
      </c>
      <c r="C52" s="3" t="s">
        <v>8</v>
      </c>
      <c r="D52" s="2">
        <v>58124</v>
      </c>
      <c r="E52" s="2">
        <v>65557</v>
      </c>
      <c r="F52" s="2">
        <f t="shared" si="5"/>
        <v>7433</v>
      </c>
      <c r="G52" s="1"/>
      <c r="H52" s="1"/>
      <c r="I52" s="1"/>
    </row>
    <row r="53" spans="1:9" ht="18.75" customHeight="1" x14ac:dyDescent="0.25">
      <c r="A53" s="4"/>
      <c r="B53" s="8" t="s">
        <v>64</v>
      </c>
      <c r="C53" s="3" t="s">
        <v>8</v>
      </c>
      <c r="D53" s="2">
        <v>568002</v>
      </c>
      <c r="E53" s="2">
        <v>571950</v>
      </c>
      <c r="F53" s="2">
        <f t="shared" si="5"/>
        <v>3948</v>
      </c>
      <c r="G53" s="1"/>
      <c r="H53" s="1"/>
      <c r="I53" s="1"/>
    </row>
    <row r="54" spans="1:9" x14ac:dyDescent="0.25">
      <c r="A54" s="4">
        <v>13</v>
      </c>
      <c r="B54" s="35" t="s">
        <v>30</v>
      </c>
      <c r="C54" s="36"/>
      <c r="D54" s="36"/>
      <c r="E54" s="36"/>
      <c r="F54" s="37"/>
      <c r="G54" s="1"/>
      <c r="H54" s="1"/>
      <c r="I54" s="1"/>
    </row>
    <row r="55" spans="1:9" x14ac:dyDescent="0.25">
      <c r="A55" s="2"/>
      <c r="B55" s="10" t="s">
        <v>40</v>
      </c>
      <c r="C55" s="5" t="s">
        <v>20</v>
      </c>
      <c r="D55" s="4">
        <v>17530</v>
      </c>
      <c r="E55" s="4">
        <v>17110</v>
      </c>
      <c r="F55" s="4">
        <f t="shared" si="5"/>
        <v>-420</v>
      </c>
      <c r="G55" s="1"/>
      <c r="H55" s="1"/>
      <c r="I55" s="1"/>
    </row>
    <row r="56" spans="1:9" x14ac:dyDescent="0.25">
      <c r="A56" s="2"/>
      <c r="B56" s="8" t="s">
        <v>44</v>
      </c>
      <c r="C56" s="3" t="s">
        <v>20</v>
      </c>
      <c r="D56" s="4">
        <v>1248</v>
      </c>
      <c r="E56" s="4">
        <v>1348</v>
      </c>
      <c r="F56" s="2">
        <f t="shared" si="5"/>
        <v>100</v>
      </c>
      <c r="G56" s="1"/>
      <c r="H56" s="1"/>
      <c r="I56" s="1"/>
    </row>
    <row r="57" spans="1:9" x14ac:dyDescent="0.25">
      <c r="A57" s="2"/>
      <c r="B57" s="10" t="s">
        <v>41</v>
      </c>
      <c r="C57" s="5" t="s">
        <v>20</v>
      </c>
      <c r="D57" s="4">
        <f>SUM(D58:D59)</f>
        <v>113947</v>
      </c>
      <c r="E57" s="4">
        <f t="shared" ref="E57:F57" si="6">SUM(E58:E59)</f>
        <v>108747</v>
      </c>
      <c r="F57" s="4">
        <f t="shared" si="6"/>
        <v>-5200</v>
      </c>
      <c r="G57" s="1"/>
      <c r="H57" s="1"/>
      <c r="I57" s="1"/>
    </row>
    <row r="58" spans="1:9" x14ac:dyDescent="0.25">
      <c r="A58" s="2"/>
      <c r="B58" s="8" t="s">
        <v>45</v>
      </c>
      <c r="C58" s="3" t="s">
        <v>20</v>
      </c>
      <c r="D58" s="4">
        <v>83279</v>
      </c>
      <c r="E58" s="4">
        <v>77703</v>
      </c>
      <c r="F58" s="2">
        <f t="shared" si="5"/>
        <v>-5576</v>
      </c>
      <c r="G58" s="1"/>
      <c r="H58" s="1"/>
      <c r="I58" s="1"/>
    </row>
    <row r="59" spans="1:9" x14ac:dyDescent="0.25">
      <c r="A59" s="2"/>
      <c r="B59" s="8" t="s">
        <v>46</v>
      </c>
      <c r="C59" s="3" t="s">
        <v>20</v>
      </c>
      <c r="D59" s="4">
        <v>30668</v>
      </c>
      <c r="E59" s="4">
        <v>31044</v>
      </c>
      <c r="F59" s="2">
        <f t="shared" si="5"/>
        <v>376</v>
      </c>
      <c r="G59" s="1"/>
      <c r="H59" s="1"/>
      <c r="I59" s="1"/>
    </row>
    <row r="60" spans="1:9" x14ac:dyDescent="0.25">
      <c r="A60" s="2"/>
      <c r="B60" s="10" t="s">
        <v>42</v>
      </c>
      <c r="C60" s="5" t="s">
        <v>20</v>
      </c>
      <c r="D60" s="4">
        <v>8991</v>
      </c>
      <c r="E60" s="4">
        <v>8829</v>
      </c>
      <c r="F60" s="4">
        <f t="shared" si="5"/>
        <v>-162</v>
      </c>
      <c r="G60" s="1"/>
      <c r="H60" s="1"/>
      <c r="I60" s="1"/>
    </row>
    <row r="61" spans="1:9" x14ac:dyDescent="0.25">
      <c r="A61" s="2"/>
      <c r="B61" s="10" t="s">
        <v>43</v>
      </c>
      <c r="C61" s="5" t="s">
        <v>20</v>
      </c>
      <c r="D61" s="4">
        <v>104</v>
      </c>
      <c r="E61" s="4">
        <v>65</v>
      </c>
      <c r="F61" s="4">
        <f t="shared" si="5"/>
        <v>-39</v>
      </c>
      <c r="G61" s="1"/>
      <c r="H61" s="1"/>
      <c r="I61" s="1"/>
    </row>
    <row r="62" spans="1:9" x14ac:dyDescent="0.25">
      <c r="A62" s="2"/>
      <c r="B62" s="10" t="s">
        <v>72</v>
      </c>
      <c r="C62" s="5" t="s">
        <v>20</v>
      </c>
      <c r="D62" s="4">
        <v>32</v>
      </c>
      <c r="E62" s="4">
        <v>28</v>
      </c>
      <c r="F62" s="4">
        <f t="shared" si="5"/>
        <v>-4</v>
      </c>
      <c r="G62" s="1"/>
      <c r="H62" s="1"/>
      <c r="I62" s="1"/>
    </row>
    <row r="63" spans="1:9" x14ac:dyDescent="0.25">
      <c r="A63" s="14">
        <v>14</v>
      </c>
      <c r="B63" s="15" t="s">
        <v>31</v>
      </c>
      <c r="C63" s="14" t="s">
        <v>6</v>
      </c>
      <c r="D63" s="14">
        <v>9</v>
      </c>
      <c r="E63" s="14">
        <v>11</v>
      </c>
      <c r="F63" s="4">
        <f t="shared" si="5"/>
        <v>2</v>
      </c>
    </row>
    <row r="64" spans="1:9" x14ac:dyDescent="0.25">
      <c r="A64" s="13"/>
      <c r="B64" s="16" t="s">
        <v>32</v>
      </c>
      <c r="C64" s="20" t="s">
        <v>8</v>
      </c>
      <c r="D64" s="12">
        <v>1683</v>
      </c>
      <c r="E64" s="12">
        <v>2057</v>
      </c>
      <c r="F64" s="2">
        <f t="shared" si="5"/>
        <v>374</v>
      </c>
    </row>
    <row r="65" spans="1:6" x14ac:dyDescent="0.25">
      <c r="A65" s="12"/>
      <c r="B65" s="52" t="s">
        <v>80</v>
      </c>
      <c r="C65" s="53"/>
      <c r="D65" s="53"/>
      <c r="E65" s="21" t="s">
        <v>8</v>
      </c>
      <c r="F65" s="14">
        <f>F66+F72</f>
        <v>16188</v>
      </c>
    </row>
    <row r="66" spans="1:6" x14ac:dyDescent="0.25">
      <c r="A66" s="14">
        <v>15</v>
      </c>
      <c r="B66" s="31" t="s">
        <v>65</v>
      </c>
      <c r="C66" s="26"/>
      <c r="D66" s="27"/>
      <c r="E66" s="21" t="s">
        <v>8</v>
      </c>
      <c r="F66" s="14">
        <f>SUM(F67:F71)</f>
        <v>13488</v>
      </c>
    </row>
    <row r="67" spans="1:6" x14ac:dyDescent="0.25">
      <c r="A67" s="12"/>
      <c r="B67" s="25" t="s">
        <v>74</v>
      </c>
      <c r="C67" s="26"/>
      <c r="D67" s="27"/>
      <c r="E67" s="20" t="s">
        <v>8</v>
      </c>
      <c r="F67" s="12">
        <v>1767</v>
      </c>
    </row>
    <row r="68" spans="1:6" x14ac:dyDescent="0.25">
      <c r="A68" s="12"/>
      <c r="B68" s="25" t="s">
        <v>75</v>
      </c>
      <c r="C68" s="26"/>
      <c r="D68" s="27"/>
      <c r="E68" s="20" t="s">
        <v>8</v>
      </c>
      <c r="F68" s="12">
        <v>3922</v>
      </c>
    </row>
    <row r="69" spans="1:6" x14ac:dyDescent="0.25">
      <c r="A69" s="12"/>
      <c r="B69" s="25" t="s">
        <v>77</v>
      </c>
      <c r="C69" s="26"/>
      <c r="D69" s="27"/>
      <c r="E69" s="20" t="s">
        <v>8</v>
      </c>
      <c r="F69" s="12">
        <v>2227</v>
      </c>
    </row>
    <row r="70" spans="1:6" x14ac:dyDescent="0.25">
      <c r="A70" s="12"/>
      <c r="B70" s="25" t="s">
        <v>76</v>
      </c>
      <c r="C70" s="26"/>
      <c r="D70" s="27"/>
      <c r="E70" s="20" t="s">
        <v>8</v>
      </c>
      <c r="F70" s="12">
        <v>3356</v>
      </c>
    </row>
    <row r="71" spans="1:6" x14ac:dyDescent="0.25">
      <c r="A71" s="12"/>
      <c r="B71" s="25" t="s">
        <v>78</v>
      </c>
      <c r="C71" s="26"/>
      <c r="D71" s="27"/>
      <c r="E71" s="20" t="s">
        <v>8</v>
      </c>
      <c r="F71" s="12">
        <v>2216</v>
      </c>
    </row>
    <row r="72" spans="1:6" x14ac:dyDescent="0.25">
      <c r="A72" s="14">
        <v>16</v>
      </c>
      <c r="B72" s="28" t="s">
        <v>66</v>
      </c>
      <c r="C72" s="29"/>
      <c r="D72" s="30"/>
      <c r="E72" s="21" t="s">
        <v>8</v>
      </c>
      <c r="F72" s="14">
        <f>F73</f>
        <v>2700</v>
      </c>
    </row>
    <row r="73" spans="1:6" x14ac:dyDescent="0.25">
      <c r="A73" s="12"/>
      <c r="B73" s="25" t="s">
        <v>79</v>
      </c>
      <c r="C73" s="26"/>
      <c r="D73" s="27"/>
      <c r="E73" s="20" t="s">
        <v>8</v>
      </c>
      <c r="F73" s="12">
        <v>2700</v>
      </c>
    </row>
    <row r="74" spans="1:6" x14ac:dyDescent="0.25">
      <c r="A74" s="14">
        <v>17</v>
      </c>
      <c r="B74" s="31" t="s">
        <v>67</v>
      </c>
      <c r="C74" s="32"/>
      <c r="D74" s="32"/>
      <c r="E74" s="26"/>
      <c r="F74" s="27"/>
    </row>
    <row r="75" spans="1:6" ht="153.75" customHeight="1" x14ac:dyDescent="0.25">
      <c r="A75" s="13"/>
      <c r="B75" s="22" t="s">
        <v>68</v>
      </c>
      <c r="C75" s="23"/>
      <c r="D75" s="23"/>
      <c r="E75" s="23"/>
      <c r="F75" s="24"/>
    </row>
  </sheetData>
  <mergeCells count="20">
    <mergeCell ref="B65:D65"/>
    <mergeCell ref="D1:F1"/>
    <mergeCell ref="B54:F54"/>
    <mergeCell ref="D4:E4"/>
    <mergeCell ref="A4:A5"/>
    <mergeCell ref="B4:B5"/>
    <mergeCell ref="C4:C5"/>
    <mergeCell ref="F4:F5"/>
    <mergeCell ref="B46:B47"/>
    <mergeCell ref="A46:A47"/>
    <mergeCell ref="B66:D66"/>
    <mergeCell ref="B67:D67"/>
    <mergeCell ref="B68:D68"/>
    <mergeCell ref="B69:D69"/>
    <mergeCell ref="B70:D70"/>
    <mergeCell ref="B75:F75"/>
    <mergeCell ref="B71:D71"/>
    <mergeCell ref="B72:D72"/>
    <mergeCell ref="B73:D73"/>
    <mergeCell ref="B74:F74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2024-02-08T09:03:02Z</dcterms:modified>
</cp:coreProperties>
</file>