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3" i="1" l="1"/>
  <c r="D33" i="1"/>
  <c r="F32" i="1" l="1"/>
  <c r="F31" i="1"/>
  <c r="E38" i="1" l="1"/>
  <c r="D38" i="1"/>
  <c r="E37" i="1"/>
  <c r="D37" i="1"/>
  <c r="F26" i="1" l="1"/>
  <c r="F27" i="1"/>
  <c r="E29" i="1" l="1"/>
  <c r="D29" i="1"/>
  <c r="E18" i="1"/>
  <c r="D18" i="1"/>
  <c r="F28" i="1"/>
  <c r="F25" i="1"/>
  <c r="D9" i="1" l="1"/>
  <c r="E12" i="1"/>
  <c r="D12" i="1"/>
  <c r="E40" i="1" l="1"/>
  <c r="E39" i="1" s="1"/>
  <c r="E9" i="1"/>
  <c r="F19" i="1"/>
  <c r="F20" i="1"/>
  <c r="F21" i="1"/>
  <c r="F22" i="1"/>
  <c r="F23" i="1"/>
  <c r="F24" i="1"/>
  <c r="F7" i="1"/>
  <c r="F8" i="1"/>
  <c r="F10" i="1"/>
  <c r="F11" i="1"/>
  <c r="F13" i="1"/>
  <c r="F14" i="1"/>
  <c r="F15" i="1"/>
  <c r="F16" i="1"/>
  <c r="F17" i="1"/>
  <c r="F6" i="1"/>
  <c r="F18" i="1" l="1"/>
  <c r="F54" i="1"/>
  <c r="F55" i="1"/>
  <c r="F12" i="1"/>
  <c r="F9" i="1"/>
  <c r="F53" i="1" l="1"/>
  <c r="D40" i="1" l="1"/>
  <c r="D39" i="1" s="1"/>
  <c r="F52" i="1"/>
  <c r="F51" i="1" l="1"/>
  <c r="F50" i="1" l="1"/>
  <c r="F49" i="1" l="1"/>
  <c r="F48" i="1" l="1"/>
  <c r="F47" i="1" l="1"/>
  <c r="F46" i="1" l="1"/>
  <c r="F45" i="1" l="1"/>
  <c r="F44" i="1" l="1"/>
  <c r="F43" i="1" l="1"/>
  <c r="F42" i="1" l="1"/>
  <c r="F41" i="1" l="1"/>
  <c r="F40" i="1" l="1"/>
  <c r="F39" i="1" l="1"/>
  <c r="F38" i="1" l="1"/>
  <c r="F37" i="1" l="1"/>
  <c r="F36" i="1" l="1"/>
  <c r="F35" i="1" l="1"/>
  <c r="F34" i="1" l="1"/>
  <c r="F30" i="1" l="1"/>
  <c r="F29" i="1" s="1"/>
  <c r="F33" i="1" l="1"/>
</calcChain>
</file>

<file path=xl/sharedStrings.xml><?xml version="1.0" encoding="utf-8"?>
<sst xmlns="http://schemas.openxmlformats.org/spreadsheetml/2006/main" count="101" uniqueCount="67">
  <si>
    <t xml:space="preserve">                                                                               </t>
  </si>
  <si>
    <t xml:space="preserve">№ п/п </t>
  </si>
  <si>
    <t>Наименование показателя</t>
  </si>
  <si>
    <t>Ед.изм</t>
  </si>
  <si>
    <t>Факт</t>
  </si>
  <si>
    <t>тыс.руб</t>
  </si>
  <si>
    <t>рублей</t>
  </si>
  <si>
    <t>Темпы                             роста (+),  снижения (-)</t>
  </si>
  <si>
    <t>Численность работников</t>
  </si>
  <si>
    <t>чел</t>
  </si>
  <si>
    <t>Начислено заработной платы</t>
  </si>
  <si>
    <t>Фактически оплачено заработной платы</t>
  </si>
  <si>
    <t>Объем выпускаемой продукции в натуральном выражении (товарная продукция)</t>
  </si>
  <si>
    <t>Гкалл</t>
  </si>
  <si>
    <t>Объем выпускаемой продукции в стоимостном выражении</t>
  </si>
  <si>
    <t>на благоустройство и озеленения</t>
  </si>
  <si>
    <t>доходы от услуг бани</t>
  </si>
  <si>
    <t>оплата квартплаты</t>
  </si>
  <si>
    <t>за откачку септика</t>
  </si>
  <si>
    <t>Расходы (затраты) всего</t>
  </si>
  <si>
    <t>Оплата труда</t>
  </si>
  <si>
    <t>На благоустройство и озеления</t>
  </si>
  <si>
    <t>Подготовка грунта, перевозка грузов, планировка площадей</t>
  </si>
  <si>
    <t>Кредиторская задолженность предприятия</t>
  </si>
  <si>
    <t>за электроэнергию</t>
  </si>
  <si>
    <t>Финансовый результат                                                                         (прибыль +, убыток -)</t>
  </si>
  <si>
    <t>Численность жителей</t>
  </si>
  <si>
    <t>Начислено квартплаты</t>
  </si>
  <si>
    <t>Оплачено квартплаты</t>
  </si>
  <si>
    <t>Задолженность населения перед предприятием</t>
  </si>
  <si>
    <t>Уровень собираемости платежей</t>
  </si>
  <si>
    <t>%</t>
  </si>
  <si>
    <t>Обеспеченность жильем на одного жителя</t>
  </si>
  <si>
    <t>Жилищный фонд благоустроенных домов</t>
  </si>
  <si>
    <t>ул.Чургуй-оола 94</t>
  </si>
  <si>
    <t>ул.Чургуй-оола 98</t>
  </si>
  <si>
    <t>ул.Чургуй-оола 100</t>
  </si>
  <si>
    <t>ул.Чургуй-оола 101</t>
  </si>
  <si>
    <t>ул.Чургуй-оола 102</t>
  </si>
  <si>
    <t>ул.Чургуй-оола 104</t>
  </si>
  <si>
    <t>Доля многоквартирных домов, которыми управляют ТСЖ</t>
  </si>
  <si>
    <t>Износ жилфонда</t>
  </si>
  <si>
    <t>Количество водогрейных котлов</t>
  </si>
  <si>
    <t>Протяженность тепловых сетей</t>
  </si>
  <si>
    <t>км</t>
  </si>
  <si>
    <t>Число централизованных водопроводов</t>
  </si>
  <si>
    <t>ед</t>
  </si>
  <si>
    <t>Протяженность водопроводных сетей</t>
  </si>
  <si>
    <t>Мощность водоочистных сооружений</t>
  </si>
  <si>
    <t>тыс.куб в сутки</t>
  </si>
  <si>
    <t>Объем фактически поданной воды</t>
  </si>
  <si>
    <t>Протяженность канализационных сетей</t>
  </si>
  <si>
    <t>кв.м</t>
  </si>
  <si>
    <r>
      <t xml:space="preserve">Приложение № </t>
    </r>
    <r>
      <rPr>
        <b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к отчету КПСЭР</t>
    </r>
  </si>
  <si>
    <t>Выручка (доходы) всего</t>
  </si>
  <si>
    <t>Перечислено внебюджетные фонды</t>
  </si>
  <si>
    <t>Электроэнергия</t>
  </si>
  <si>
    <t>Жилищно-коммунальное хозяйство</t>
  </si>
  <si>
    <t>Оплата прочих расходов и услуг</t>
  </si>
  <si>
    <t>Среднемесячная заработная плата</t>
  </si>
  <si>
    <t>возмещение затрат за электроэнергию</t>
  </si>
  <si>
    <t>Ремонтные работы</t>
  </si>
  <si>
    <t>Приобретения угля</t>
  </si>
  <si>
    <t>За аренду бани</t>
  </si>
  <si>
    <t>Услуги СЭС (лабор.исслед воды)</t>
  </si>
  <si>
    <t>за аренду бани</t>
  </si>
  <si>
    <t>за аренду административного 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</si>
</sst>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view="pageLayout" topLeftCell="A28" zoomScaleNormal="100" workbookViewId="0">
      <selection activeCell="C29" sqref="C29"/>
    </sheetView>
  </sheetViews>
  <sheetFormatPr defaultRowHeight="15" x14ac:dyDescent="0.25"/>
  <cols>
    <col min="1" max="1" width="4.42578125" customWidth="1"/>
    <col min="2" max="2" width="36.85546875" customWidth="1"/>
    <col min="6" max="6" width="10" customWidth="1"/>
  </cols>
  <sheetData>
    <row r="1" spans="1:7" x14ac:dyDescent="0.25">
      <c r="A1" s="1" t="s">
        <v>0</v>
      </c>
      <c r="B1" s="1"/>
      <c r="C1" s="1"/>
      <c r="D1" s="3" t="s">
        <v>53</v>
      </c>
      <c r="E1" s="1"/>
      <c r="F1" s="1"/>
      <c r="G1" s="1"/>
    </row>
    <row r="2" spans="1:7" x14ac:dyDescent="0.25">
      <c r="A2" s="1"/>
      <c r="B2" s="15" t="s">
        <v>57</v>
      </c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6" t="s">
        <v>1</v>
      </c>
      <c r="B4" s="18" t="s">
        <v>2</v>
      </c>
      <c r="C4" s="18" t="s">
        <v>3</v>
      </c>
      <c r="D4" s="20" t="s">
        <v>4</v>
      </c>
      <c r="E4" s="21"/>
      <c r="F4" s="16" t="s">
        <v>7</v>
      </c>
      <c r="G4" s="1"/>
    </row>
    <row r="5" spans="1:7" ht="27" customHeight="1" x14ac:dyDescent="0.25">
      <c r="A5" s="17"/>
      <c r="B5" s="19"/>
      <c r="C5" s="19"/>
      <c r="D5" s="2">
        <v>2022</v>
      </c>
      <c r="E5" s="2">
        <v>2023</v>
      </c>
      <c r="F5" s="17"/>
      <c r="G5" s="1"/>
    </row>
    <row r="6" spans="1:7" x14ac:dyDescent="0.25">
      <c r="A6" s="4">
        <v>1</v>
      </c>
      <c r="B6" s="6" t="s">
        <v>8</v>
      </c>
      <c r="C6" s="5" t="s">
        <v>9</v>
      </c>
      <c r="D6" s="4">
        <v>10</v>
      </c>
      <c r="E6" s="4">
        <v>10</v>
      </c>
      <c r="F6" s="4">
        <f>E6-D6</f>
        <v>0</v>
      </c>
      <c r="G6" s="1"/>
    </row>
    <row r="7" spans="1:7" x14ac:dyDescent="0.25">
      <c r="A7" s="4">
        <v>2</v>
      </c>
      <c r="B7" s="6" t="s">
        <v>10</v>
      </c>
      <c r="C7" s="5" t="s">
        <v>5</v>
      </c>
      <c r="D7" s="4">
        <v>3167</v>
      </c>
      <c r="E7" s="4">
        <v>3703</v>
      </c>
      <c r="F7" s="4">
        <f t="shared" ref="F7:F55" si="0">E7-D7</f>
        <v>536</v>
      </c>
      <c r="G7" s="1"/>
    </row>
    <row r="8" spans="1:7" x14ac:dyDescent="0.25">
      <c r="A8" s="4">
        <v>3</v>
      </c>
      <c r="B8" s="8" t="s">
        <v>11</v>
      </c>
      <c r="C8" s="5" t="s">
        <v>5</v>
      </c>
      <c r="D8" s="4">
        <v>3167</v>
      </c>
      <c r="E8" s="4">
        <v>3703</v>
      </c>
      <c r="F8" s="4">
        <f t="shared" si="0"/>
        <v>536</v>
      </c>
      <c r="G8" s="1"/>
    </row>
    <row r="9" spans="1:7" x14ac:dyDescent="0.25">
      <c r="A9" s="4">
        <v>4</v>
      </c>
      <c r="B9" s="6" t="s">
        <v>59</v>
      </c>
      <c r="C9" s="5" t="s">
        <v>6</v>
      </c>
      <c r="D9" s="12">
        <f>D7/D6/12</f>
        <v>26.391666666666666</v>
      </c>
      <c r="E9" s="12">
        <f>E7/E6/12</f>
        <v>30.858333333333334</v>
      </c>
      <c r="F9" s="12">
        <f t="shared" si="0"/>
        <v>4.4666666666666686</v>
      </c>
      <c r="G9" s="1"/>
    </row>
    <row r="10" spans="1:7" ht="49.5" customHeight="1" x14ac:dyDescent="0.25">
      <c r="A10" s="4">
        <v>5</v>
      </c>
      <c r="B10" s="6" t="s">
        <v>12</v>
      </c>
      <c r="C10" s="5" t="s">
        <v>13</v>
      </c>
      <c r="D10" s="4">
        <v>7150</v>
      </c>
      <c r="E10" s="4">
        <v>7150</v>
      </c>
      <c r="F10" s="4">
        <f t="shared" si="0"/>
        <v>0</v>
      </c>
      <c r="G10" s="1"/>
    </row>
    <row r="11" spans="1:7" ht="31.5" customHeight="1" x14ac:dyDescent="0.25">
      <c r="A11" s="4">
        <v>6</v>
      </c>
      <c r="B11" s="6" t="s">
        <v>14</v>
      </c>
      <c r="C11" s="5" t="s">
        <v>5</v>
      </c>
      <c r="D11" s="4">
        <v>5456</v>
      </c>
      <c r="E11" s="4">
        <v>5137</v>
      </c>
      <c r="F11" s="4">
        <f t="shared" si="0"/>
        <v>-319</v>
      </c>
      <c r="G11" s="1"/>
    </row>
    <row r="12" spans="1:7" ht="20.25" customHeight="1" x14ac:dyDescent="0.25">
      <c r="A12" s="4">
        <v>7</v>
      </c>
      <c r="B12" s="6" t="s">
        <v>54</v>
      </c>
      <c r="C12" s="5" t="s">
        <v>5</v>
      </c>
      <c r="D12" s="4">
        <f>D15+D16+D17+D13+D14</f>
        <v>4819</v>
      </c>
      <c r="E12" s="4">
        <f>E15+E16+E17+E13+E14</f>
        <v>4046</v>
      </c>
      <c r="F12" s="4">
        <f t="shared" si="0"/>
        <v>-773</v>
      </c>
      <c r="G12" s="1"/>
    </row>
    <row r="13" spans="1:7" ht="18" customHeight="1" x14ac:dyDescent="0.25">
      <c r="A13" s="2"/>
      <c r="B13" s="10" t="s">
        <v>60</v>
      </c>
      <c r="C13" s="7" t="s">
        <v>5</v>
      </c>
      <c r="D13" s="2">
        <v>510</v>
      </c>
      <c r="E13" s="2">
        <v>531</v>
      </c>
      <c r="F13" s="2">
        <f t="shared" si="0"/>
        <v>21</v>
      </c>
      <c r="G13" s="1"/>
    </row>
    <row r="14" spans="1:7" x14ac:dyDescent="0.25">
      <c r="A14" s="2"/>
      <c r="B14" s="9" t="s">
        <v>15</v>
      </c>
      <c r="C14" s="7" t="s">
        <v>5</v>
      </c>
      <c r="D14" s="2">
        <v>216</v>
      </c>
      <c r="E14" s="2">
        <v>315</v>
      </c>
      <c r="F14" s="2">
        <f t="shared" si="0"/>
        <v>99</v>
      </c>
      <c r="G14" s="1"/>
    </row>
    <row r="15" spans="1:7" x14ac:dyDescent="0.25">
      <c r="A15" s="2"/>
      <c r="B15" s="9" t="s">
        <v>16</v>
      </c>
      <c r="C15" s="7" t="s">
        <v>5</v>
      </c>
      <c r="D15" s="2">
        <v>1204</v>
      </c>
      <c r="E15" s="2">
        <v>1215</v>
      </c>
      <c r="F15" s="2">
        <f t="shared" si="0"/>
        <v>11</v>
      </c>
      <c r="G15" s="1"/>
    </row>
    <row r="16" spans="1:7" x14ac:dyDescent="0.25">
      <c r="A16" s="2"/>
      <c r="B16" s="9" t="s">
        <v>17</v>
      </c>
      <c r="C16" s="7" t="s">
        <v>5</v>
      </c>
      <c r="D16" s="2">
        <v>1868</v>
      </c>
      <c r="E16" s="2">
        <v>1324</v>
      </c>
      <c r="F16" s="2">
        <f t="shared" si="0"/>
        <v>-544</v>
      </c>
      <c r="G16" s="1"/>
    </row>
    <row r="17" spans="1:7" x14ac:dyDescent="0.25">
      <c r="A17" s="2"/>
      <c r="B17" s="9" t="s">
        <v>18</v>
      </c>
      <c r="C17" s="7" t="s">
        <v>5</v>
      </c>
      <c r="D17" s="2">
        <v>1021</v>
      </c>
      <c r="E17" s="2">
        <v>661</v>
      </c>
      <c r="F17" s="2">
        <f t="shared" si="0"/>
        <v>-360</v>
      </c>
      <c r="G17" s="1"/>
    </row>
    <row r="18" spans="1:7" x14ac:dyDescent="0.25">
      <c r="A18" s="4">
        <v>8</v>
      </c>
      <c r="B18" s="6" t="s">
        <v>19</v>
      </c>
      <c r="C18" s="5" t="s">
        <v>5</v>
      </c>
      <c r="D18" s="4">
        <f>SUM(D19:D28)</f>
        <v>4819</v>
      </c>
      <c r="E18" s="4">
        <f>SUM(E19:E28)</f>
        <v>4046</v>
      </c>
      <c r="F18" s="4">
        <f>E18-D18</f>
        <v>-773</v>
      </c>
      <c r="G18" s="1"/>
    </row>
    <row r="19" spans="1:7" x14ac:dyDescent="0.25">
      <c r="A19" s="2"/>
      <c r="B19" s="9" t="s">
        <v>20</v>
      </c>
      <c r="C19" s="7" t="s">
        <v>5</v>
      </c>
      <c r="D19" s="2">
        <v>1719</v>
      </c>
      <c r="E19" s="2">
        <v>711</v>
      </c>
      <c r="F19" s="2">
        <f t="shared" si="0"/>
        <v>-1008</v>
      </c>
      <c r="G19" s="1"/>
    </row>
    <row r="20" spans="1:7" x14ac:dyDescent="0.25">
      <c r="A20" s="2"/>
      <c r="B20" s="9" t="s">
        <v>55</v>
      </c>
      <c r="C20" s="7" t="s">
        <v>5</v>
      </c>
      <c r="D20" s="2">
        <v>489</v>
      </c>
      <c r="E20" s="2">
        <v>879</v>
      </c>
      <c r="F20" s="2">
        <f t="shared" si="0"/>
        <v>390</v>
      </c>
      <c r="G20" s="1"/>
    </row>
    <row r="21" spans="1:7" x14ac:dyDescent="0.25">
      <c r="A21" s="2"/>
      <c r="B21" s="9" t="s">
        <v>56</v>
      </c>
      <c r="C21" s="7" t="s">
        <v>5</v>
      </c>
      <c r="D21" s="2">
        <v>540</v>
      </c>
      <c r="E21" s="2">
        <v>634</v>
      </c>
      <c r="F21" s="2">
        <f t="shared" si="0"/>
        <v>94</v>
      </c>
      <c r="G21" s="1"/>
    </row>
    <row r="22" spans="1:7" x14ac:dyDescent="0.25">
      <c r="A22" s="2"/>
      <c r="B22" s="9" t="s">
        <v>21</v>
      </c>
      <c r="C22" s="7" t="s">
        <v>5</v>
      </c>
      <c r="D22" s="2">
        <v>216</v>
      </c>
      <c r="E22" s="2">
        <v>315</v>
      </c>
      <c r="F22" s="2">
        <f t="shared" si="0"/>
        <v>99</v>
      </c>
      <c r="G22" s="1"/>
    </row>
    <row r="23" spans="1:7" ht="30" x14ac:dyDescent="0.25">
      <c r="A23" s="2"/>
      <c r="B23" s="9" t="s">
        <v>22</v>
      </c>
      <c r="C23" s="7" t="s">
        <v>5</v>
      </c>
      <c r="D23" s="2">
        <v>100</v>
      </c>
      <c r="E23" s="2"/>
      <c r="F23" s="2">
        <f t="shared" si="0"/>
        <v>-100</v>
      </c>
      <c r="G23" s="1"/>
    </row>
    <row r="24" spans="1:7" x14ac:dyDescent="0.25">
      <c r="A24" s="2"/>
      <c r="B24" s="9" t="s">
        <v>61</v>
      </c>
      <c r="C24" s="7" t="s">
        <v>5</v>
      </c>
      <c r="D24" s="2">
        <v>127</v>
      </c>
      <c r="E24" s="2">
        <v>145</v>
      </c>
      <c r="F24" s="2">
        <f t="shared" si="0"/>
        <v>18</v>
      </c>
      <c r="G24" s="1"/>
    </row>
    <row r="25" spans="1:7" x14ac:dyDescent="0.25">
      <c r="A25" s="2"/>
      <c r="B25" s="9" t="s">
        <v>62</v>
      </c>
      <c r="C25" s="7" t="s">
        <v>5</v>
      </c>
      <c r="D25" s="2">
        <v>720</v>
      </c>
      <c r="E25" s="2">
        <v>465</v>
      </c>
      <c r="F25" s="2">
        <f t="shared" si="0"/>
        <v>-255</v>
      </c>
      <c r="G25" s="1"/>
    </row>
    <row r="26" spans="1:7" x14ac:dyDescent="0.25">
      <c r="A26" s="2"/>
      <c r="B26" s="9" t="s">
        <v>63</v>
      </c>
      <c r="C26" s="7" t="s">
        <v>5</v>
      </c>
      <c r="D26" s="2"/>
      <c r="E26" s="2">
        <v>140</v>
      </c>
      <c r="F26" s="2">
        <f t="shared" si="0"/>
        <v>140</v>
      </c>
      <c r="G26" s="1"/>
    </row>
    <row r="27" spans="1:7" x14ac:dyDescent="0.25">
      <c r="A27" s="2"/>
      <c r="B27" s="9" t="s">
        <v>64</v>
      </c>
      <c r="C27" s="7" t="s">
        <v>5</v>
      </c>
      <c r="D27" s="2"/>
      <c r="E27" s="2">
        <v>36</v>
      </c>
      <c r="F27" s="2">
        <f t="shared" si="0"/>
        <v>36</v>
      </c>
      <c r="G27" s="1"/>
    </row>
    <row r="28" spans="1:7" x14ac:dyDescent="0.25">
      <c r="A28" s="2"/>
      <c r="B28" s="9" t="s">
        <v>58</v>
      </c>
      <c r="C28" s="7" t="s">
        <v>5</v>
      </c>
      <c r="D28" s="2">
        <v>908</v>
      </c>
      <c r="E28" s="2">
        <v>721</v>
      </c>
      <c r="F28" s="2">
        <f t="shared" si="0"/>
        <v>-187</v>
      </c>
      <c r="G28" s="1"/>
    </row>
    <row r="29" spans="1:7" ht="31.5" customHeight="1" x14ac:dyDescent="0.25">
      <c r="A29" s="4">
        <v>9</v>
      </c>
      <c r="B29" s="6" t="s">
        <v>23</v>
      </c>
      <c r="C29" s="5" t="s">
        <v>5</v>
      </c>
      <c r="D29" s="4">
        <f>D30+D32</f>
        <v>542</v>
      </c>
      <c r="E29" s="4">
        <f t="shared" ref="E29:F29" si="1">E30+E32</f>
        <v>2768</v>
      </c>
      <c r="F29" s="4">
        <f t="shared" si="1"/>
        <v>2226</v>
      </c>
      <c r="G29" s="1"/>
    </row>
    <row r="30" spans="1:7" x14ac:dyDescent="0.25">
      <c r="A30" s="2"/>
      <c r="B30" s="9" t="s">
        <v>24</v>
      </c>
      <c r="C30" s="7" t="s">
        <v>5</v>
      </c>
      <c r="D30" s="2">
        <v>473</v>
      </c>
      <c r="E30" s="2">
        <v>2697</v>
      </c>
      <c r="F30" s="2">
        <f t="shared" si="0"/>
        <v>2224</v>
      </c>
      <c r="G30" s="1"/>
    </row>
    <row r="31" spans="1:7" x14ac:dyDescent="0.25">
      <c r="A31" s="2"/>
      <c r="B31" s="9" t="s">
        <v>65</v>
      </c>
      <c r="C31" s="7" t="s">
        <v>5</v>
      </c>
      <c r="D31" s="2">
        <v>107</v>
      </c>
      <c r="E31" s="2">
        <v>198</v>
      </c>
      <c r="F31" s="2">
        <f t="shared" si="0"/>
        <v>91</v>
      </c>
      <c r="G31" s="1"/>
    </row>
    <row r="32" spans="1:7" x14ac:dyDescent="0.25">
      <c r="A32" s="2"/>
      <c r="B32" s="9" t="s">
        <v>66</v>
      </c>
      <c r="C32" s="7" t="s">
        <v>5</v>
      </c>
      <c r="D32" s="2">
        <v>69</v>
      </c>
      <c r="E32" s="2">
        <v>71</v>
      </c>
      <c r="F32" s="2">
        <f t="shared" si="0"/>
        <v>2</v>
      </c>
      <c r="G32" s="1"/>
    </row>
    <row r="33" spans="1:7" ht="31.5" customHeight="1" x14ac:dyDescent="0.25">
      <c r="A33" s="4">
        <v>10</v>
      </c>
      <c r="B33" s="6" t="s">
        <v>25</v>
      </c>
      <c r="C33" s="5" t="s">
        <v>5</v>
      </c>
      <c r="D33" s="4">
        <f>D18-D12-D29</f>
        <v>-542</v>
      </c>
      <c r="E33" s="4">
        <f>E18-E12-E29</f>
        <v>-2768</v>
      </c>
      <c r="F33" s="4">
        <f t="shared" si="0"/>
        <v>-2226</v>
      </c>
      <c r="G33" s="1"/>
    </row>
    <row r="34" spans="1:7" x14ac:dyDescent="0.25">
      <c r="A34" s="4">
        <v>11</v>
      </c>
      <c r="B34" s="6" t="s">
        <v>26</v>
      </c>
      <c r="C34" s="5" t="s">
        <v>9</v>
      </c>
      <c r="D34" s="4">
        <v>296</v>
      </c>
      <c r="E34" s="4">
        <v>310</v>
      </c>
      <c r="F34" s="4">
        <f t="shared" si="0"/>
        <v>14</v>
      </c>
      <c r="G34" s="1"/>
    </row>
    <row r="35" spans="1:7" x14ac:dyDescent="0.25">
      <c r="A35" s="4">
        <v>12</v>
      </c>
      <c r="B35" s="6" t="s">
        <v>27</v>
      </c>
      <c r="C35" s="5" t="s">
        <v>5</v>
      </c>
      <c r="D35" s="4">
        <v>3059</v>
      </c>
      <c r="E35" s="4">
        <v>3145</v>
      </c>
      <c r="F35" s="4">
        <f>E35-D35</f>
        <v>86</v>
      </c>
      <c r="G35" s="1"/>
    </row>
    <row r="36" spans="1:7" x14ac:dyDescent="0.25">
      <c r="A36" s="4">
        <v>13</v>
      </c>
      <c r="B36" s="6" t="s">
        <v>28</v>
      </c>
      <c r="C36" s="5" t="s">
        <v>5</v>
      </c>
      <c r="D36" s="4">
        <v>1868</v>
      </c>
      <c r="E36" s="4">
        <v>1324</v>
      </c>
      <c r="F36" s="4">
        <f t="shared" si="0"/>
        <v>-544</v>
      </c>
      <c r="G36" s="1"/>
    </row>
    <row r="37" spans="1:7" ht="31.5" customHeight="1" x14ac:dyDescent="0.25">
      <c r="A37" s="4">
        <v>14</v>
      </c>
      <c r="B37" s="6" t="s">
        <v>29</v>
      </c>
      <c r="C37" s="5" t="s">
        <v>5</v>
      </c>
      <c r="D37" s="4">
        <f>D35-D36</f>
        <v>1191</v>
      </c>
      <c r="E37" s="4">
        <f>E35-E36</f>
        <v>1821</v>
      </c>
      <c r="F37" s="4">
        <f t="shared" si="0"/>
        <v>630</v>
      </c>
      <c r="G37" s="1"/>
    </row>
    <row r="38" spans="1:7" x14ac:dyDescent="0.25">
      <c r="A38" s="4">
        <v>15</v>
      </c>
      <c r="B38" s="6" t="s">
        <v>30</v>
      </c>
      <c r="C38" s="5" t="s">
        <v>31</v>
      </c>
      <c r="D38" s="13">
        <f>D36/D35%</f>
        <v>61.065707747629943</v>
      </c>
      <c r="E38" s="13">
        <f>E36/E35%</f>
        <v>42.098569157392689</v>
      </c>
      <c r="F38" s="13">
        <f t="shared" si="0"/>
        <v>-18.967138590237255</v>
      </c>
      <c r="G38" s="1"/>
    </row>
    <row r="39" spans="1:7" ht="33" customHeight="1" x14ac:dyDescent="0.25">
      <c r="A39" s="4">
        <v>16</v>
      </c>
      <c r="B39" s="6" t="s">
        <v>32</v>
      </c>
      <c r="C39" s="5" t="s">
        <v>52</v>
      </c>
      <c r="D39" s="13">
        <f>D40/D34</f>
        <v>16.75</v>
      </c>
      <c r="E39" s="13">
        <f>E40/E34</f>
        <v>15.993548387096775</v>
      </c>
      <c r="F39" s="13">
        <f t="shared" si="0"/>
        <v>-0.75645161290322527</v>
      </c>
      <c r="G39" s="1"/>
    </row>
    <row r="40" spans="1:7" x14ac:dyDescent="0.25">
      <c r="A40" s="4">
        <v>17</v>
      </c>
      <c r="B40" s="8" t="s">
        <v>33</v>
      </c>
      <c r="C40" s="5" t="s">
        <v>52</v>
      </c>
      <c r="D40" s="4">
        <f>SUM(D42:D46)</f>
        <v>4958</v>
      </c>
      <c r="E40" s="4">
        <f>SUM(E42:E46)</f>
        <v>4958</v>
      </c>
      <c r="F40" s="4">
        <f t="shared" si="0"/>
        <v>0</v>
      </c>
      <c r="G40" s="1"/>
    </row>
    <row r="41" spans="1:7" x14ac:dyDescent="0.25">
      <c r="A41" s="2"/>
      <c r="B41" s="9" t="s">
        <v>34</v>
      </c>
      <c r="C41" s="7"/>
      <c r="D41" s="2">
        <v>952</v>
      </c>
      <c r="E41" s="2">
        <v>952</v>
      </c>
      <c r="F41" s="2">
        <f t="shared" si="0"/>
        <v>0</v>
      </c>
      <c r="G41" s="1"/>
    </row>
    <row r="42" spans="1:7" x14ac:dyDescent="0.25">
      <c r="A42" s="2"/>
      <c r="B42" s="9" t="s">
        <v>35</v>
      </c>
      <c r="C42" s="7"/>
      <c r="D42" s="2">
        <v>973</v>
      </c>
      <c r="E42" s="2">
        <v>973</v>
      </c>
      <c r="F42" s="2">
        <f t="shared" si="0"/>
        <v>0</v>
      </c>
      <c r="G42" s="1"/>
    </row>
    <row r="43" spans="1:7" x14ac:dyDescent="0.25">
      <c r="A43" s="2"/>
      <c r="B43" s="9" t="s">
        <v>36</v>
      </c>
      <c r="C43" s="7"/>
      <c r="D43" s="2">
        <v>1055</v>
      </c>
      <c r="E43" s="2">
        <v>1055</v>
      </c>
      <c r="F43" s="2">
        <f t="shared" si="0"/>
        <v>0</v>
      </c>
      <c r="G43" s="1"/>
    </row>
    <row r="44" spans="1:7" x14ac:dyDescent="0.25">
      <c r="A44" s="2"/>
      <c r="B44" s="9" t="s">
        <v>37</v>
      </c>
      <c r="C44" s="7"/>
      <c r="D44" s="2">
        <v>936</v>
      </c>
      <c r="E44" s="2">
        <v>936</v>
      </c>
      <c r="F44" s="2">
        <f t="shared" si="0"/>
        <v>0</v>
      </c>
      <c r="G44" s="1"/>
    </row>
    <row r="45" spans="1:7" x14ac:dyDescent="0.25">
      <c r="A45" s="2"/>
      <c r="B45" s="9" t="s">
        <v>38</v>
      </c>
      <c r="C45" s="7"/>
      <c r="D45" s="2">
        <v>976</v>
      </c>
      <c r="E45" s="2">
        <v>976</v>
      </c>
      <c r="F45" s="2">
        <f t="shared" si="0"/>
        <v>0</v>
      </c>
      <c r="G45" s="1"/>
    </row>
    <row r="46" spans="1:7" x14ac:dyDescent="0.25">
      <c r="A46" s="2"/>
      <c r="B46" s="9" t="s">
        <v>39</v>
      </c>
      <c r="C46" s="7"/>
      <c r="D46" s="2">
        <v>1018</v>
      </c>
      <c r="E46" s="2">
        <v>1018</v>
      </c>
      <c r="F46" s="2">
        <f t="shared" si="0"/>
        <v>0</v>
      </c>
      <c r="G46" s="1"/>
    </row>
    <row r="47" spans="1:7" ht="31.5" customHeight="1" x14ac:dyDescent="0.25">
      <c r="A47" s="4">
        <v>18</v>
      </c>
      <c r="B47" s="6" t="s">
        <v>40</v>
      </c>
      <c r="C47" s="14" t="s">
        <v>31</v>
      </c>
      <c r="D47" s="4">
        <v>100</v>
      </c>
      <c r="E47" s="4">
        <v>100</v>
      </c>
      <c r="F47" s="4">
        <f t="shared" si="0"/>
        <v>0</v>
      </c>
      <c r="G47" s="1"/>
    </row>
    <row r="48" spans="1:7" x14ac:dyDescent="0.25">
      <c r="A48" s="4">
        <v>19</v>
      </c>
      <c r="B48" s="6" t="s">
        <v>41</v>
      </c>
      <c r="C48" s="14" t="s">
        <v>31</v>
      </c>
      <c r="D48" s="4">
        <v>70</v>
      </c>
      <c r="E48" s="4">
        <v>70</v>
      </c>
      <c r="F48" s="4">
        <f>E48-D48</f>
        <v>0</v>
      </c>
      <c r="G48" s="1"/>
    </row>
    <row r="49" spans="1:7" x14ac:dyDescent="0.25">
      <c r="A49" s="4">
        <v>20</v>
      </c>
      <c r="B49" s="6" t="s">
        <v>42</v>
      </c>
      <c r="C49" s="5"/>
      <c r="D49" s="4">
        <v>3</v>
      </c>
      <c r="E49" s="4">
        <v>3</v>
      </c>
      <c r="F49" s="4">
        <f t="shared" si="0"/>
        <v>0</v>
      </c>
      <c r="G49" s="1"/>
    </row>
    <row r="50" spans="1:7" x14ac:dyDescent="0.25">
      <c r="A50" s="4">
        <v>21</v>
      </c>
      <c r="B50" s="6" t="s">
        <v>43</v>
      </c>
      <c r="C50" s="5" t="s">
        <v>44</v>
      </c>
      <c r="D50" s="4">
        <v>1.1000000000000001</v>
      </c>
      <c r="E50" s="4">
        <v>1.1000000000000001</v>
      </c>
      <c r="F50" s="4">
        <f t="shared" si="0"/>
        <v>0</v>
      </c>
      <c r="G50" s="1"/>
    </row>
    <row r="51" spans="1:7" x14ac:dyDescent="0.25">
      <c r="A51" s="4">
        <v>22</v>
      </c>
      <c r="B51" s="8" t="s">
        <v>45</v>
      </c>
      <c r="C51" s="5" t="s">
        <v>46</v>
      </c>
      <c r="D51" s="4">
        <v>2</v>
      </c>
      <c r="E51" s="4">
        <v>2</v>
      </c>
      <c r="F51" s="4">
        <f t="shared" si="0"/>
        <v>0</v>
      </c>
      <c r="G51" s="1"/>
    </row>
    <row r="52" spans="1:7" x14ac:dyDescent="0.25">
      <c r="A52" s="4">
        <v>23</v>
      </c>
      <c r="B52" s="8" t="s">
        <v>47</v>
      </c>
      <c r="C52" s="5" t="s">
        <v>44</v>
      </c>
      <c r="D52" s="4">
        <v>0.9</v>
      </c>
      <c r="E52" s="4">
        <v>0.9</v>
      </c>
      <c r="F52" s="4">
        <f t="shared" si="0"/>
        <v>0</v>
      </c>
      <c r="G52" s="1"/>
    </row>
    <row r="53" spans="1:7" ht="30.75" customHeight="1" x14ac:dyDescent="0.25">
      <c r="A53" s="4">
        <v>24</v>
      </c>
      <c r="B53" s="8" t="s">
        <v>48</v>
      </c>
      <c r="C53" s="11" t="s">
        <v>49</v>
      </c>
      <c r="D53" s="4">
        <v>3.8</v>
      </c>
      <c r="E53" s="4">
        <v>3.8</v>
      </c>
      <c r="F53" s="4">
        <f t="shared" si="0"/>
        <v>0</v>
      </c>
      <c r="G53" s="1"/>
    </row>
    <row r="54" spans="1:7" ht="29.25" customHeight="1" x14ac:dyDescent="0.25">
      <c r="A54" s="4">
        <v>25</v>
      </c>
      <c r="B54" s="6" t="s">
        <v>50</v>
      </c>
      <c r="C54" s="11" t="s">
        <v>49</v>
      </c>
      <c r="D54" s="4">
        <v>23</v>
      </c>
      <c r="E54" s="4">
        <v>23</v>
      </c>
      <c r="F54" s="4">
        <f t="shared" si="0"/>
        <v>0</v>
      </c>
      <c r="G54" s="1"/>
    </row>
    <row r="55" spans="1:7" x14ac:dyDescent="0.25">
      <c r="A55" s="4">
        <v>26</v>
      </c>
      <c r="B55" s="8" t="s">
        <v>51</v>
      </c>
      <c r="C55" s="11" t="s">
        <v>44</v>
      </c>
      <c r="D55" s="4">
        <v>0.9</v>
      </c>
      <c r="E55" s="4">
        <v>0.9</v>
      </c>
      <c r="F55" s="4">
        <f t="shared" si="0"/>
        <v>0</v>
      </c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</sheetData>
  <mergeCells count="5">
    <mergeCell ref="A4:A5"/>
    <mergeCell ref="B4:B5"/>
    <mergeCell ref="C4:C5"/>
    <mergeCell ref="D4:E4"/>
    <mergeCell ref="F4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2024-02-08T09:24:48Z</dcterms:modified>
</cp:coreProperties>
</file>