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E15" i="1" l="1"/>
  <c r="D15" i="1"/>
  <c r="F12" i="1"/>
  <c r="E9" i="1" l="1"/>
  <c r="D9" i="1"/>
  <c r="F33" i="1"/>
  <c r="F34" i="1"/>
  <c r="F35" i="1"/>
  <c r="F36" i="1"/>
  <c r="F27" i="1"/>
  <c r="F28" i="1"/>
  <c r="F29" i="1"/>
  <c r="F30" i="1"/>
  <c r="F31" i="1"/>
  <c r="F32" i="1"/>
  <c r="F26" i="1"/>
  <c r="E20" i="1"/>
  <c r="D20" i="1"/>
  <c r="E25" i="1"/>
  <c r="D25" i="1"/>
  <c r="F25" i="1" l="1"/>
  <c r="F38" i="1"/>
  <c r="F37" i="1" l="1"/>
  <c r="F21" i="1"/>
  <c r="F7" i="1"/>
  <c r="E17" i="1"/>
  <c r="F8" i="1"/>
  <c r="F10" i="1"/>
  <c r="F11" i="1"/>
  <c r="F19" i="1"/>
  <c r="F22" i="1"/>
  <c r="F23" i="1"/>
  <c r="F24" i="1"/>
  <c r="F20" i="1" l="1"/>
  <c r="E13" i="1"/>
  <c r="E14" i="1" s="1"/>
  <c r="D13" i="1"/>
  <c r="F16" i="1"/>
  <c r="D17" i="1"/>
  <c r="F17" i="1" s="1"/>
  <c r="F9" i="1"/>
  <c r="D14" i="1" l="1"/>
  <c r="F13" i="1"/>
  <c r="F15" i="1" l="1"/>
  <c r="F14" i="1"/>
</calcChain>
</file>

<file path=xl/sharedStrings.xml><?xml version="1.0" encoding="utf-8"?>
<sst xmlns="http://schemas.openxmlformats.org/spreadsheetml/2006/main" count="71" uniqueCount="44">
  <si>
    <t>№ п/п</t>
  </si>
  <si>
    <t>Показатели</t>
  </si>
  <si>
    <t>Ед. изм</t>
  </si>
  <si>
    <t>Темпы                                       роста (+), снижения (-)</t>
  </si>
  <si>
    <t>чел</t>
  </si>
  <si>
    <t>тыс.руб</t>
  </si>
  <si>
    <t>ед</t>
  </si>
  <si>
    <t>%</t>
  </si>
  <si>
    <t>Численность населения всего</t>
  </si>
  <si>
    <t>Республиканского уровня</t>
  </si>
  <si>
    <t>Кожуунного уровня</t>
  </si>
  <si>
    <t>МОЛОДЕЖНАЯ ПОЛИТИКА</t>
  </si>
  <si>
    <t>День молодежи</t>
  </si>
  <si>
    <t>Конкурс красоты и грации "Дангына и Тажы"</t>
  </si>
  <si>
    <t>Численность молодежи принявщих участие в мероприятиях всего</t>
  </si>
  <si>
    <t xml:space="preserve">Отчетный период </t>
  </si>
  <si>
    <t>Численность молодежи с 14 до 30 лет</t>
  </si>
  <si>
    <t>Спорт и молодежная политика</t>
  </si>
  <si>
    <t>Расходы на проведения спортивных мероприятий</t>
  </si>
  <si>
    <t xml:space="preserve">Количество проведенных спортивных мероприятий </t>
  </si>
  <si>
    <t xml:space="preserve">Численность зрителей (охват населения) в проводимых спортмероприятиях </t>
  </si>
  <si>
    <t xml:space="preserve">Периодичность посещения одним жителем спортивно-массовых мероприятий в год </t>
  </si>
  <si>
    <t xml:space="preserve">Численность населения регулярно занимающихся физической культурой и спортом </t>
  </si>
  <si>
    <t xml:space="preserve">Удельный весь населения посетивших спортивные мероприятия от общей численности населения </t>
  </si>
  <si>
    <t xml:space="preserve">Удельный весь населения регулярно занимающихся физической культурой и спортом от общей численности населения </t>
  </si>
  <si>
    <t>КВН талантливая и одаренная молодежь</t>
  </si>
  <si>
    <t xml:space="preserve">Количество проведенных мероприятий </t>
  </si>
  <si>
    <t>Молодежный образовательный форум в этнокультурном комплексе Алдын-Булак "Команда Тувы 2030"</t>
  </si>
  <si>
    <t>СПОРТ</t>
  </si>
  <si>
    <r>
      <rPr>
        <b/>
        <sz val="10.5"/>
        <color theme="1"/>
        <rFont val="Times New Roman"/>
        <family val="1"/>
        <charset val="204"/>
      </rPr>
      <t>Акции</t>
    </r>
    <r>
      <rPr>
        <sz val="10.5"/>
        <color theme="1"/>
        <rFont val="Times New Roman"/>
        <family val="1"/>
        <charset val="204"/>
      </rPr>
      <t xml:space="preserve"> по патриотическому воспитанию</t>
    </r>
  </si>
  <si>
    <r>
      <t xml:space="preserve">                                                                                          </t>
    </r>
    <r>
      <rPr>
        <sz val="9"/>
        <color theme="1"/>
        <rFont val="Times New Roman"/>
        <family val="1"/>
        <charset val="204"/>
      </rPr>
      <t>Приложение №</t>
    </r>
    <r>
      <rPr>
        <b/>
        <sz val="9"/>
        <color theme="1"/>
        <rFont val="Times New Roman"/>
        <family val="1"/>
        <charset val="204"/>
      </rPr>
      <t xml:space="preserve"> 10</t>
    </r>
    <r>
      <rPr>
        <sz val="9"/>
        <color theme="1"/>
        <rFont val="Times New Roman"/>
        <family val="1"/>
        <charset val="204"/>
      </rPr>
      <t xml:space="preserve"> к отчету КПСЭР</t>
    </r>
  </si>
  <si>
    <t>Георгиевская ленточка</t>
  </si>
  <si>
    <t>Бессмертный полк</t>
  </si>
  <si>
    <t>Солдатская каша</t>
  </si>
  <si>
    <t>Свеча памяти</t>
  </si>
  <si>
    <t>Чистый берег</t>
  </si>
  <si>
    <t>Благоустройство туристических объектов</t>
  </si>
  <si>
    <t>Поможем заготовке кормов сельхозживотных</t>
  </si>
  <si>
    <t>Меняем сигареты на конфеты</t>
  </si>
  <si>
    <t>Скажи наркотикам нет</t>
  </si>
  <si>
    <t>Поможем семьям СВО</t>
  </si>
  <si>
    <t>Оказание 98 добрых дел</t>
  </si>
  <si>
    <r>
      <t xml:space="preserve">Достижения: </t>
    </r>
    <r>
      <rPr>
        <sz val="11"/>
        <color theme="1"/>
        <rFont val="Times New Roman"/>
        <family val="1"/>
        <charset val="204"/>
      </rPr>
      <t xml:space="preserve">Участвовав во всероссийском конкурсе "Регион для молодых" выиграли грант на капитальный ремонт здании "Центра молодежных инициатив" на </t>
    </r>
    <r>
      <rPr>
        <b/>
        <sz val="11"/>
        <color theme="1"/>
        <rFont val="Times New Roman"/>
        <family val="1"/>
        <charset val="204"/>
      </rPr>
      <t>16</t>
    </r>
    <r>
      <rPr>
        <sz val="11"/>
        <color theme="1"/>
        <rFont val="Times New Roman"/>
        <family val="1"/>
        <charset val="204"/>
      </rPr>
      <t xml:space="preserve"> млн.рублей и дополнительно выделено за счет местного бюджета </t>
    </r>
    <r>
      <rPr>
        <b/>
        <sz val="11"/>
        <color theme="1"/>
        <rFont val="Times New Roman"/>
        <family val="1"/>
        <charset val="204"/>
      </rPr>
      <t>4</t>
    </r>
    <r>
      <rPr>
        <sz val="11"/>
        <color theme="1"/>
        <rFont val="Times New Roman"/>
        <family val="1"/>
        <charset val="204"/>
      </rPr>
      <t xml:space="preserve"> млн.рублей. Капремонт завершен, объект введен в эксплуатацию. </t>
    </r>
  </si>
  <si>
    <t>Сельского уровня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</si>
</sst>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sz val="10.5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vertical="top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5" fillId="0" borderId="0" xfId="0" applyFont="1"/>
    <xf numFmtId="0" fontId="5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11" fillId="0" borderId="0" xfId="0" applyFont="1"/>
    <xf numFmtId="0" fontId="0" fillId="0" borderId="0" xfId="0" applyAlignment="1">
      <alignment vertical="top"/>
    </xf>
    <xf numFmtId="0" fontId="5" fillId="0" borderId="1" xfId="0" applyFont="1" applyBorder="1" applyAlignment="1">
      <alignment horizontal="left" vertical="top" wrapText="1"/>
    </xf>
    <xf numFmtId="0" fontId="0" fillId="0" borderId="0" xfId="0" applyAlignment="1">
      <alignment vertical="center"/>
    </xf>
    <xf numFmtId="1" fontId="0" fillId="0" borderId="0" xfId="0" applyNumberFormat="1" applyAlignment="1">
      <alignment vertical="center"/>
    </xf>
    <xf numFmtId="0" fontId="5" fillId="0" borderId="2" xfId="0" applyFont="1" applyBorder="1" applyAlignment="1">
      <alignment horizontal="left" vertical="center" wrapText="1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2" fillId="0" borderId="1" xfId="0" applyFont="1" applyBorder="1" applyAlignment="1">
      <alignment vertical="top" wrapText="1"/>
    </xf>
    <xf numFmtId="0" fontId="0" fillId="0" borderId="1" xfId="0" applyBorder="1" applyAlignment="1">
      <alignment vertical="top"/>
    </xf>
    <xf numFmtId="0" fontId="1" fillId="0" borderId="1" xfId="0" applyFont="1" applyBorder="1" applyAlignment="1">
      <alignment vertical="top"/>
    </xf>
    <xf numFmtId="0" fontId="4" fillId="0" borderId="1" xfId="0" applyFont="1" applyBorder="1" applyAlignment="1">
      <alignment vertical="top"/>
    </xf>
    <xf numFmtId="0" fontId="3" fillId="0" borderId="1" xfId="0" applyFont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tabSelected="1" topLeftCell="A27" zoomScaleNormal="100" workbookViewId="0">
      <selection sqref="A1:F38"/>
    </sheetView>
  </sheetViews>
  <sheetFormatPr defaultRowHeight="15" x14ac:dyDescent="0.25"/>
  <cols>
    <col min="1" max="1" width="3.7109375" customWidth="1"/>
    <col min="2" max="2" width="38.5703125" customWidth="1"/>
    <col min="4" max="5" width="9.5703125" bestFit="1" customWidth="1"/>
    <col min="6" max="6" width="10" customWidth="1"/>
  </cols>
  <sheetData>
    <row r="1" spans="1:9" x14ac:dyDescent="0.25">
      <c r="A1" s="1" t="s">
        <v>30</v>
      </c>
      <c r="B1" s="1"/>
      <c r="C1" s="1"/>
      <c r="D1" s="1"/>
      <c r="E1" s="1"/>
      <c r="F1" s="1"/>
      <c r="G1" s="1"/>
      <c r="H1" s="1"/>
      <c r="I1" s="1"/>
    </row>
    <row r="2" spans="1:9" x14ac:dyDescent="0.25">
      <c r="A2" s="10" t="s">
        <v>17</v>
      </c>
      <c r="B2" s="1"/>
      <c r="C2" s="1"/>
      <c r="D2" s="1"/>
      <c r="E2" s="1"/>
      <c r="F2" s="1"/>
      <c r="G2" s="1"/>
      <c r="H2" s="1"/>
      <c r="I2" s="1"/>
    </row>
    <row r="3" spans="1:9" x14ac:dyDescent="0.25">
      <c r="A3" s="1"/>
      <c r="B3" s="1"/>
      <c r="C3" s="1"/>
      <c r="D3" s="1"/>
      <c r="E3" s="1"/>
      <c r="F3" s="1"/>
      <c r="G3" s="1"/>
      <c r="H3" s="1"/>
      <c r="I3" s="1"/>
    </row>
    <row r="4" spans="1:9" ht="19.5" customHeight="1" x14ac:dyDescent="0.25">
      <c r="A4" s="25" t="s">
        <v>0</v>
      </c>
      <c r="B4" s="27" t="s">
        <v>1</v>
      </c>
      <c r="C4" s="28" t="s">
        <v>2</v>
      </c>
      <c r="D4" s="2" t="s">
        <v>15</v>
      </c>
      <c r="E4" s="2"/>
      <c r="F4" s="29" t="s">
        <v>3</v>
      </c>
      <c r="G4" s="1"/>
      <c r="H4" s="1"/>
      <c r="I4" s="1"/>
    </row>
    <row r="5" spans="1:9" ht="18.75" customHeight="1" x14ac:dyDescent="0.25">
      <c r="A5" s="26"/>
      <c r="B5" s="27"/>
      <c r="C5" s="28"/>
      <c r="D5" s="16">
        <v>2022</v>
      </c>
      <c r="E5" s="16">
        <v>2023</v>
      </c>
      <c r="F5" s="26"/>
      <c r="G5" s="1"/>
      <c r="H5" s="1"/>
      <c r="I5" s="1"/>
    </row>
    <row r="6" spans="1:9" ht="15.75" customHeight="1" x14ac:dyDescent="0.25">
      <c r="A6" s="3"/>
      <c r="B6" s="22" t="s">
        <v>28</v>
      </c>
      <c r="C6" s="23"/>
      <c r="D6" s="23"/>
      <c r="E6" s="23"/>
      <c r="F6" s="24"/>
      <c r="G6" s="1"/>
      <c r="H6" s="1"/>
      <c r="I6" s="1"/>
    </row>
    <row r="7" spans="1:9" ht="33.75" customHeight="1" x14ac:dyDescent="0.25">
      <c r="A7" s="5">
        <v>1</v>
      </c>
      <c r="B7" s="11" t="s">
        <v>18</v>
      </c>
      <c r="C7" s="9" t="s">
        <v>5</v>
      </c>
      <c r="D7" s="5">
        <v>529</v>
      </c>
      <c r="E7" s="5">
        <v>554</v>
      </c>
      <c r="F7" s="5">
        <f t="shared" ref="F7:F13" si="0">E7-D7</f>
        <v>25</v>
      </c>
      <c r="G7" s="1"/>
      <c r="H7" s="1"/>
      <c r="I7" s="1"/>
    </row>
    <row r="8" spans="1:9" ht="19.5" customHeight="1" x14ac:dyDescent="0.25">
      <c r="A8" s="5">
        <v>2</v>
      </c>
      <c r="B8" s="11" t="s">
        <v>8</v>
      </c>
      <c r="C8" s="6" t="s">
        <v>4</v>
      </c>
      <c r="D8" s="5">
        <v>12493</v>
      </c>
      <c r="E8" s="5">
        <v>12505</v>
      </c>
      <c r="F8" s="5">
        <f t="shared" si="0"/>
        <v>12</v>
      </c>
      <c r="G8" s="1"/>
      <c r="H8" s="1"/>
      <c r="I8" s="1"/>
    </row>
    <row r="9" spans="1:9" ht="29.25" customHeight="1" x14ac:dyDescent="0.25">
      <c r="A9" s="5">
        <v>3</v>
      </c>
      <c r="B9" s="11" t="s">
        <v>19</v>
      </c>
      <c r="C9" s="6" t="s">
        <v>6</v>
      </c>
      <c r="D9" s="5">
        <f>SUM(D10:D12)</f>
        <v>98</v>
      </c>
      <c r="E9" s="5">
        <f>SUM(E10:E12)</f>
        <v>102</v>
      </c>
      <c r="F9" s="5">
        <f t="shared" si="0"/>
        <v>4</v>
      </c>
      <c r="G9" s="1"/>
      <c r="H9" s="1"/>
      <c r="I9" s="1"/>
    </row>
    <row r="10" spans="1:9" x14ac:dyDescent="0.25">
      <c r="A10" s="3"/>
      <c r="B10" s="12" t="s">
        <v>9</v>
      </c>
      <c r="C10" s="4" t="s">
        <v>6</v>
      </c>
      <c r="D10" s="3">
        <v>2</v>
      </c>
      <c r="E10" s="3">
        <v>3</v>
      </c>
      <c r="F10" s="3">
        <f t="shared" si="0"/>
        <v>1</v>
      </c>
      <c r="G10" s="1"/>
      <c r="H10" s="1"/>
      <c r="I10" s="1"/>
    </row>
    <row r="11" spans="1:9" x14ac:dyDescent="0.25">
      <c r="A11" s="3"/>
      <c r="B11" s="12" t="s">
        <v>10</v>
      </c>
      <c r="C11" s="4" t="s">
        <v>6</v>
      </c>
      <c r="D11" s="3">
        <v>67</v>
      </c>
      <c r="E11" s="3">
        <v>68</v>
      </c>
      <c r="F11" s="3">
        <f t="shared" si="0"/>
        <v>1</v>
      </c>
      <c r="G11" s="1"/>
      <c r="H11" s="1"/>
      <c r="I11" s="1"/>
    </row>
    <row r="12" spans="1:9" x14ac:dyDescent="0.25">
      <c r="A12" s="3"/>
      <c r="B12" s="12" t="s">
        <v>43</v>
      </c>
      <c r="C12" s="4" t="s">
        <v>6</v>
      </c>
      <c r="D12" s="3">
        <v>29</v>
      </c>
      <c r="E12" s="3">
        <v>31</v>
      </c>
      <c r="F12" s="3">
        <f t="shared" si="0"/>
        <v>2</v>
      </c>
      <c r="G12" s="1"/>
      <c r="H12" s="1"/>
      <c r="I12" s="1"/>
    </row>
    <row r="13" spans="1:9" ht="33" customHeight="1" x14ac:dyDescent="0.25">
      <c r="A13" s="5">
        <v>4</v>
      </c>
      <c r="B13" s="13" t="s">
        <v>20</v>
      </c>
      <c r="C13" s="6" t="s">
        <v>4</v>
      </c>
      <c r="D13" s="5">
        <f>D8*70%*D9</f>
        <v>857019.79999999981</v>
      </c>
      <c r="E13" s="5">
        <f>E8*70%*E9</f>
        <v>892857</v>
      </c>
      <c r="F13" s="5">
        <f t="shared" si="0"/>
        <v>35837.200000000186</v>
      </c>
      <c r="G13" s="1"/>
      <c r="H13" s="1"/>
      <c r="I13" s="1"/>
    </row>
    <row r="14" spans="1:9" ht="45" customHeight="1" x14ac:dyDescent="0.25">
      <c r="A14" s="5">
        <v>5</v>
      </c>
      <c r="B14" s="13" t="s">
        <v>23</v>
      </c>
      <c r="C14" s="6" t="s">
        <v>7</v>
      </c>
      <c r="D14" s="7">
        <f>D13/D8*100%</f>
        <v>68.59999999999998</v>
      </c>
      <c r="E14" s="7">
        <f>E13/E8*100%</f>
        <v>71.400000000000006</v>
      </c>
      <c r="F14" s="8">
        <f t="shared" ref="F14:F38" si="1">E14-D14</f>
        <v>2.8000000000000256</v>
      </c>
      <c r="G14" s="1"/>
      <c r="H14" s="1"/>
      <c r="I14" s="1"/>
    </row>
    <row r="15" spans="1:9" ht="34.5" customHeight="1" x14ac:dyDescent="0.25">
      <c r="A15" s="5">
        <v>6</v>
      </c>
      <c r="B15" s="13" t="s">
        <v>21</v>
      </c>
      <c r="C15" s="6" t="s">
        <v>6</v>
      </c>
      <c r="D15" s="7">
        <f>D8/D9/12</f>
        <v>10.623299319727892</v>
      </c>
      <c r="E15" s="7">
        <f>E8/E9/12</f>
        <v>10.216503267973856</v>
      </c>
      <c r="F15" s="7">
        <f>E15-D15</f>
        <v>-0.40679605175403566</v>
      </c>
      <c r="G15" s="1"/>
      <c r="H15" s="1"/>
      <c r="I15" s="1"/>
    </row>
    <row r="16" spans="1:9" ht="48" customHeight="1" x14ac:dyDescent="0.25">
      <c r="A16" s="5">
        <v>7</v>
      </c>
      <c r="B16" s="13" t="s">
        <v>22</v>
      </c>
      <c r="C16" s="6" t="s">
        <v>4</v>
      </c>
      <c r="D16" s="5">
        <v>5122</v>
      </c>
      <c r="E16" s="5">
        <v>5152</v>
      </c>
      <c r="F16" s="5">
        <f t="shared" si="1"/>
        <v>30</v>
      </c>
      <c r="G16" s="1"/>
      <c r="H16" s="1"/>
      <c r="I16" s="1"/>
    </row>
    <row r="17" spans="1:9" ht="46.5" customHeight="1" x14ac:dyDescent="0.25">
      <c r="A17" s="5">
        <v>8</v>
      </c>
      <c r="B17" s="13" t="s">
        <v>24</v>
      </c>
      <c r="C17" s="6" t="s">
        <v>7</v>
      </c>
      <c r="D17" s="7">
        <f>D16/D8%</f>
        <v>40.998959417273674</v>
      </c>
      <c r="E17" s="7">
        <f>E16/E8%</f>
        <v>41.199520191923234</v>
      </c>
      <c r="F17" s="7">
        <f t="shared" si="1"/>
        <v>0.2005607746495599</v>
      </c>
      <c r="G17" s="1"/>
      <c r="H17" s="1"/>
      <c r="I17" s="1"/>
    </row>
    <row r="18" spans="1:9" ht="18" customHeight="1" x14ac:dyDescent="0.25">
      <c r="A18" s="3"/>
      <c r="B18" s="22" t="s">
        <v>11</v>
      </c>
      <c r="C18" s="23"/>
      <c r="D18" s="23"/>
      <c r="E18" s="23"/>
      <c r="F18" s="24"/>
      <c r="G18" s="1"/>
      <c r="H18" s="1"/>
      <c r="I18" s="1"/>
    </row>
    <row r="19" spans="1:9" ht="23.25" customHeight="1" x14ac:dyDescent="0.25">
      <c r="A19" s="5">
        <v>1</v>
      </c>
      <c r="B19" s="13" t="s">
        <v>16</v>
      </c>
      <c r="C19" s="6" t="s">
        <v>4</v>
      </c>
      <c r="D19" s="5">
        <v>4285</v>
      </c>
      <c r="E19" s="5">
        <v>4285</v>
      </c>
      <c r="F19" s="5">
        <f t="shared" si="1"/>
        <v>0</v>
      </c>
      <c r="G19" s="1"/>
      <c r="H19" s="1"/>
      <c r="I19" s="1"/>
    </row>
    <row r="20" spans="1:9" ht="21.75" customHeight="1" x14ac:dyDescent="0.25">
      <c r="A20" s="5">
        <v>2</v>
      </c>
      <c r="B20" s="13" t="s">
        <v>26</v>
      </c>
      <c r="C20" s="6" t="s">
        <v>6</v>
      </c>
      <c r="D20" s="5">
        <f>D21+D22+D23+D24+D25</f>
        <v>162</v>
      </c>
      <c r="E20" s="5">
        <f>E21+E22+E23+E24+E25</f>
        <v>163</v>
      </c>
      <c r="F20" s="5">
        <f t="shared" ref="F20" si="2">SUM(F21:F25)</f>
        <v>1</v>
      </c>
      <c r="G20" s="1"/>
      <c r="H20" s="1"/>
      <c r="I20" s="1"/>
    </row>
    <row r="21" spans="1:9" ht="18.75" customHeight="1" x14ac:dyDescent="0.25">
      <c r="A21" s="5"/>
      <c r="B21" s="15" t="s">
        <v>25</v>
      </c>
      <c r="C21" s="4" t="s">
        <v>6</v>
      </c>
      <c r="D21" s="3"/>
      <c r="E21" s="3"/>
      <c r="F21" s="3">
        <f>E21-D21</f>
        <v>0</v>
      </c>
      <c r="G21" s="1"/>
      <c r="H21" s="1"/>
      <c r="I21" s="1"/>
    </row>
    <row r="22" spans="1:9" ht="47.25" customHeight="1" x14ac:dyDescent="0.25">
      <c r="A22" s="3"/>
      <c r="B22" s="15" t="s">
        <v>27</v>
      </c>
      <c r="C22" s="4" t="s">
        <v>6</v>
      </c>
      <c r="D22" s="3">
        <v>1</v>
      </c>
      <c r="E22" s="3">
        <v>1</v>
      </c>
      <c r="F22" s="3">
        <f>E22-D22</f>
        <v>0</v>
      </c>
      <c r="G22" s="1"/>
      <c r="H22" s="1"/>
      <c r="I22" s="1"/>
    </row>
    <row r="23" spans="1:9" ht="18" customHeight="1" x14ac:dyDescent="0.25">
      <c r="A23" s="3"/>
      <c r="B23" s="15" t="s">
        <v>12</v>
      </c>
      <c r="C23" s="4" t="s">
        <v>6</v>
      </c>
      <c r="D23" s="3">
        <v>1</v>
      </c>
      <c r="E23" s="3">
        <v>1</v>
      </c>
      <c r="F23" s="3">
        <f>E23-D23</f>
        <v>0</v>
      </c>
      <c r="G23" s="1"/>
      <c r="H23" s="1"/>
      <c r="I23" s="1"/>
    </row>
    <row r="24" spans="1:9" ht="18" customHeight="1" x14ac:dyDescent="0.25">
      <c r="A24" s="3"/>
      <c r="B24" s="14" t="s">
        <v>13</v>
      </c>
      <c r="C24" s="4" t="s">
        <v>6</v>
      </c>
      <c r="D24" s="3">
        <v>1</v>
      </c>
      <c r="E24" s="3">
        <v>1</v>
      </c>
      <c r="F24" s="3">
        <f t="shared" si="1"/>
        <v>0</v>
      </c>
      <c r="G24" s="1"/>
      <c r="H24" s="1"/>
      <c r="I24" s="1"/>
    </row>
    <row r="25" spans="1:9" ht="18" customHeight="1" x14ac:dyDescent="0.25">
      <c r="A25" s="3"/>
      <c r="B25" s="15" t="s">
        <v>29</v>
      </c>
      <c r="C25" s="6" t="s">
        <v>6</v>
      </c>
      <c r="D25" s="5">
        <f>SUM(D26:D36)</f>
        <v>159</v>
      </c>
      <c r="E25" s="5">
        <f>SUM(E26:E36)</f>
        <v>160</v>
      </c>
      <c r="F25" s="5">
        <f>E25-D25</f>
        <v>1</v>
      </c>
      <c r="G25" s="1"/>
      <c r="H25" s="1"/>
      <c r="I25" s="1"/>
    </row>
    <row r="26" spans="1:9" ht="18" customHeight="1" x14ac:dyDescent="0.25">
      <c r="A26" s="3"/>
      <c r="B26" s="15" t="s">
        <v>31</v>
      </c>
      <c r="C26" s="4" t="s">
        <v>6</v>
      </c>
      <c r="D26" s="3">
        <v>1</v>
      </c>
      <c r="E26" s="3">
        <v>1</v>
      </c>
      <c r="F26" s="3">
        <f>E26-D26</f>
        <v>0</v>
      </c>
      <c r="G26" s="1"/>
      <c r="H26" s="1"/>
      <c r="I26" s="1"/>
    </row>
    <row r="27" spans="1:9" ht="18" customHeight="1" x14ac:dyDescent="0.25">
      <c r="A27" s="3"/>
      <c r="B27" s="15" t="s">
        <v>32</v>
      </c>
      <c r="C27" s="4" t="s">
        <v>6</v>
      </c>
      <c r="D27" s="3">
        <v>1</v>
      </c>
      <c r="E27" s="3">
        <v>1</v>
      </c>
      <c r="F27" s="3">
        <f t="shared" ref="F27:F36" si="3">E27-D27</f>
        <v>0</v>
      </c>
      <c r="G27" s="1"/>
      <c r="H27" s="1"/>
      <c r="I27" s="1"/>
    </row>
    <row r="28" spans="1:9" ht="18" customHeight="1" x14ac:dyDescent="0.25">
      <c r="A28" s="3"/>
      <c r="B28" s="15" t="s">
        <v>33</v>
      </c>
      <c r="C28" s="4" t="s">
        <v>6</v>
      </c>
      <c r="D28" s="3">
        <v>1</v>
      </c>
      <c r="E28" s="3">
        <v>1</v>
      </c>
      <c r="F28" s="3">
        <f t="shared" si="3"/>
        <v>0</v>
      </c>
      <c r="G28" s="1"/>
      <c r="H28" s="1"/>
      <c r="I28" s="1"/>
    </row>
    <row r="29" spans="1:9" ht="18" customHeight="1" x14ac:dyDescent="0.25">
      <c r="A29" s="3"/>
      <c r="B29" s="15" t="s">
        <v>34</v>
      </c>
      <c r="C29" s="4" t="s">
        <v>6</v>
      </c>
      <c r="D29" s="3">
        <v>1</v>
      </c>
      <c r="E29" s="3">
        <v>1</v>
      </c>
      <c r="F29" s="3">
        <f t="shared" si="3"/>
        <v>0</v>
      </c>
      <c r="G29" s="1"/>
      <c r="H29" s="1"/>
      <c r="I29" s="1"/>
    </row>
    <row r="30" spans="1:9" ht="18" customHeight="1" x14ac:dyDescent="0.25">
      <c r="A30" s="3"/>
      <c r="B30" s="15" t="s">
        <v>35</v>
      </c>
      <c r="C30" s="4" t="s">
        <v>6</v>
      </c>
      <c r="D30" s="3">
        <v>18</v>
      </c>
      <c r="E30" s="3">
        <v>18</v>
      </c>
      <c r="F30" s="3">
        <f t="shared" si="3"/>
        <v>0</v>
      </c>
      <c r="G30" s="1"/>
      <c r="H30" s="1"/>
      <c r="I30" s="1"/>
    </row>
    <row r="31" spans="1:9" ht="18" customHeight="1" x14ac:dyDescent="0.25">
      <c r="A31" s="3"/>
      <c r="B31" s="15" t="s">
        <v>36</v>
      </c>
      <c r="C31" s="4" t="s">
        <v>6</v>
      </c>
      <c r="D31" s="3">
        <v>2</v>
      </c>
      <c r="E31" s="3">
        <v>2</v>
      </c>
      <c r="F31" s="3">
        <f t="shared" si="3"/>
        <v>0</v>
      </c>
      <c r="G31" s="1"/>
      <c r="H31" s="1"/>
      <c r="I31" s="1"/>
    </row>
    <row r="32" spans="1:9" ht="18" customHeight="1" x14ac:dyDescent="0.25">
      <c r="A32" s="3"/>
      <c r="B32" s="15" t="s">
        <v>41</v>
      </c>
      <c r="C32" s="4" t="s">
        <v>6</v>
      </c>
      <c r="D32" s="3">
        <v>97</v>
      </c>
      <c r="E32" s="3">
        <v>98</v>
      </c>
      <c r="F32" s="3">
        <f t="shared" si="3"/>
        <v>1</v>
      </c>
      <c r="G32" s="1"/>
      <c r="H32" s="1"/>
      <c r="I32" s="1"/>
    </row>
    <row r="33" spans="1:9" ht="31.5" customHeight="1" x14ac:dyDescent="0.25">
      <c r="A33" s="3"/>
      <c r="B33" s="15" t="s">
        <v>37</v>
      </c>
      <c r="C33" s="4" t="s">
        <v>6</v>
      </c>
      <c r="D33" s="3">
        <v>18</v>
      </c>
      <c r="E33" s="3">
        <v>18</v>
      </c>
      <c r="F33" s="3">
        <f>E33-D33</f>
        <v>0</v>
      </c>
      <c r="G33" s="1"/>
      <c r="H33" s="1"/>
      <c r="I33" s="1"/>
    </row>
    <row r="34" spans="1:9" ht="18" customHeight="1" x14ac:dyDescent="0.25">
      <c r="A34" s="3"/>
      <c r="B34" s="15" t="s">
        <v>38</v>
      </c>
      <c r="C34" s="4" t="s">
        <v>6</v>
      </c>
      <c r="D34" s="3">
        <v>1</v>
      </c>
      <c r="E34" s="3">
        <v>1</v>
      </c>
      <c r="F34" s="3">
        <f t="shared" si="3"/>
        <v>0</v>
      </c>
      <c r="G34" s="1"/>
      <c r="H34" s="1"/>
      <c r="I34" s="1"/>
    </row>
    <row r="35" spans="1:9" ht="18" customHeight="1" x14ac:dyDescent="0.25">
      <c r="A35" s="3"/>
      <c r="B35" s="15" t="s">
        <v>39</v>
      </c>
      <c r="C35" s="4" t="s">
        <v>6</v>
      </c>
      <c r="D35" s="3">
        <v>1</v>
      </c>
      <c r="E35" s="3">
        <v>1</v>
      </c>
      <c r="F35" s="3">
        <f t="shared" si="3"/>
        <v>0</v>
      </c>
      <c r="G35" s="1"/>
      <c r="H35" s="1"/>
      <c r="I35" s="1"/>
    </row>
    <row r="36" spans="1:9" ht="18" customHeight="1" x14ac:dyDescent="0.25">
      <c r="A36" s="3"/>
      <c r="B36" s="15" t="s">
        <v>40</v>
      </c>
      <c r="C36" s="4" t="s">
        <v>6</v>
      </c>
      <c r="D36" s="3">
        <v>18</v>
      </c>
      <c r="E36" s="3">
        <v>18</v>
      </c>
      <c r="F36" s="3">
        <f t="shared" si="3"/>
        <v>0</v>
      </c>
      <c r="G36" s="1"/>
      <c r="H36" s="1"/>
      <c r="I36" s="1"/>
    </row>
    <row r="37" spans="1:9" ht="32.25" customHeight="1" x14ac:dyDescent="0.25">
      <c r="A37" s="5">
        <v>3</v>
      </c>
      <c r="B37" s="11" t="s">
        <v>14</v>
      </c>
      <c r="C37" s="6" t="s">
        <v>4</v>
      </c>
      <c r="D37" s="7">
        <v>1980</v>
      </c>
      <c r="E37" s="7">
        <v>2105</v>
      </c>
      <c r="F37" s="7">
        <f>E37-D37</f>
        <v>125</v>
      </c>
      <c r="G37" s="1"/>
      <c r="H37" s="1"/>
      <c r="I37" s="1"/>
    </row>
    <row r="38" spans="1:9" ht="138" customHeight="1" x14ac:dyDescent="0.25">
      <c r="A38" s="5">
        <v>4</v>
      </c>
      <c r="B38" s="19" t="s">
        <v>42</v>
      </c>
      <c r="C38" s="4" t="s">
        <v>5</v>
      </c>
      <c r="D38" s="8"/>
      <c r="E38" s="8">
        <v>20</v>
      </c>
      <c r="F38" s="8">
        <f t="shared" si="1"/>
        <v>20</v>
      </c>
    </row>
    <row r="39" spans="1:9" x14ac:dyDescent="0.25">
      <c r="A39" s="17"/>
      <c r="B39" s="18"/>
      <c r="C39" s="20"/>
      <c r="D39" s="21"/>
      <c r="E39" s="21"/>
      <c r="F39" s="21"/>
    </row>
    <row r="40" spans="1:9" x14ac:dyDescent="0.25">
      <c r="A40" s="17"/>
      <c r="B40" s="18"/>
    </row>
  </sheetData>
  <mergeCells count="6">
    <mergeCell ref="B6:F6"/>
    <mergeCell ref="B18:F18"/>
    <mergeCell ref="A4:A5"/>
    <mergeCell ref="B4:B5"/>
    <mergeCell ref="C4:C5"/>
    <mergeCell ref="F4:F5"/>
  </mergeCells>
  <pageMargins left="0.7" right="0.7" top="0.75" bottom="0.75" header="0.3" footer="0.3"/>
  <pageSetup paperSize="9" orientation="portrait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2024-02-06T07:59:54Z</dcterms:modified>
</cp:coreProperties>
</file>