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1" i="1" l="1"/>
  <c r="D11" i="1"/>
  <c r="F50" i="1" l="1"/>
  <c r="D42" i="1" l="1"/>
  <c r="E46" i="1"/>
  <c r="E42" i="1" s="1"/>
  <c r="D46" i="1"/>
  <c r="F51" i="1"/>
  <c r="F115" i="1"/>
  <c r="F116" i="1"/>
  <c r="F117" i="1"/>
  <c r="F118" i="1"/>
  <c r="F119" i="1"/>
  <c r="E114" i="1"/>
  <c r="D114" i="1"/>
  <c r="F46" i="1" l="1"/>
  <c r="F83" i="1"/>
  <c r="E62" i="1"/>
  <c r="D62" i="1"/>
  <c r="E54" i="1"/>
  <c r="E55" i="1"/>
  <c r="E56" i="1"/>
  <c r="E57" i="1"/>
  <c r="E58" i="1"/>
  <c r="E59" i="1"/>
  <c r="E60" i="1"/>
  <c r="E61" i="1"/>
  <c r="D54" i="1"/>
  <c r="D55" i="1"/>
  <c r="D56" i="1"/>
  <c r="D57" i="1"/>
  <c r="D58" i="1"/>
  <c r="D59" i="1"/>
  <c r="D60" i="1"/>
  <c r="D61" i="1"/>
  <c r="E89" i="1" l="1"/>
  <c r="E73" i="1"/>
  <c r="D73" i="1"/>
  <c r="E63" i="1"/>
  <c r="D63" i="1"/>
  <c r="E53" i="1"/>
  <c r="D53" i="1"/>
  <c r="F63" i="1" l="1"/>
  <c r="E100" i="1"/>
  <c r="D100" i="1"/>
  <c r="F82" i="1"/>
  <c r="E84" i="1"/>
  <c r="D84" i="1"/>
  <c r="F98" i="1" l="1"/>
  <c r="F100" i="1"/>
  <c r="F84" i="1"/>
  <c r="F30" i="1"/>
  <c r="F64" i="1"/>
  <c r="F65" i="1"/>
  <c r="E39" i="1"/>
  <c r="E40" i="1"/>
  <c r="E41" i="1"/>
  <c r="E38" i="1"/>
  <c r="D39" i="1"/>
  <c r="D40" i="1"/>
  <c r="D41" i="1"/>
  <c r="F66" i="1"/>
  <c r="F67" i="1"/>
  <c r="F68" i="1"/>
  <c r="F69" i="1"/>
  <c r="F70" i="1"/>
  <c r="F71" i="1"/>
  <c r="F72" i="1"/>
  <c r="F57" i="1"/>
  <c r="F59" i="1"/>
  <c r="F61" i="1"/>
  <c r="E43" i="1"/>
  <c r="D43" i="1"/>
  <c r="F91" i="1"/>
  <c r="F92" i="1"/>
  <c r="F93" i="1"/>
  <c r="F94" i="1"/>
  <c r="F95" i="1"/>
  <c r="F96" i="1"/>
  <c r="F97" i="1"/>
  <c r="F101" i="1"/>
  <c r="F102" i="1"/>
  <c r="F103" i="1"/>
  <c r="F104" i="1"/>
  <c r="F105" i="1"/>
  <c r="F106" i="1"/>
  <c r="F86" i="1"/>
  <c r="F87" i="1"/>
  <c r="F88" i="1"/>
  <c r="F74" i="1"/>
  <c r="F75" i="1"/>
  <c r="F76" i="1"/>
  <c r="F77" i="1"/>
  <c r="F78" i="1"/>
  <c r="F79" i="1"/>
  <c r="F80" i="1"/>
  <c r="F81" i="1"/>
  <c r="F85" i="1"/>
  <c r="F7" i="1"/>
  <c r="F8" i="1"/>
  <c r="F10" i="1"/>
  <c r="F14" i="1"/>
  <c r="F15" i="1"/>
  <c r="F20" i="1"/>
  <c r="F21" i="1"/>
  <c r="F22" i="1"/>
  <c r="F23" i="1"/>
  <c r="F26" i="1"/>
  <c r="F27" i="1"/>
  <c r="F28" i="1"/>
  <c r="F29" i="1"/>
  <c r="F31" i="1"/>
  <c r="F32" i="1"/>
  <c r="F33" i="1"/>
  <c r="F34" i="1"/>
  <c r="F35" i="1"/>
  <c r="F36" i="1"/>
  <c r="F107" i="1"/>
  <c r="F109" i="1"/>
  <c r="F110" i="1"/>
  <c r="F112" i="1"/>
  <c r="F113" i="1"/>
  <c r="E108" i="1"/>
  <c r="D108" i="1"/>
  <c r="D111" i="1" s="1"/>
  <c r="F45" i="1"/>
  <c r="D38" i="1"/>
  <c r="D25" i="1"/>
  <c r="D24" i="1" s="1"/>
  <c r="F9" i="1"/>
  <c r="E19" i="1"/>
  <c r="E25" i="1"/>
  <c r="D19" i="1"/>
  <c r="F18" i="1"/>
  <c r="F17" i="1"/>
  <c r="E13" i="1"/>
  <c r="D13" i="1"/>
  <c r="F41" i="1" l="1"/>
  <c r="F42" i="1"/>
  <c r="F43" i="1"/>
  <c r="F39" i="1"/>
  <c r="F40" i="1"/>
  <c r="F12" i="1"/>
  <c r="E52" i="1"/>
  <c r="F58" i="1"/>
  <c r="F55" i="1"/>
  <c r="F54" i="1"/>
  <c r="F60" i="1"/>
  <c r="F56" i="1"/>
  <c r="F73" i="1"/>
  <c r="F11" i="1"/>
  <c r="F25" i="1"/>
  <c r="F108" i="1"/>
  <c r="F114" i="1"/>
  <c r="F19" i="1"/>
  <c r="F38" i="1"/>
  <c r="F47" i="1"/>
  <c r="F48" i="1"/>
  <c r="F49" i="1"/>
  <c r="F13" i="1"/>
  <c r="F44" i="1"/>
  <c r="E111" i="1"/>
  <c r="F111" i="1" s="1"/>
  <c r="D37" i="1"/>
  <c r="E24" i="1"/>
  <c r="F24" i="1" s="1"/>
  <c r="E37" i="1"/>
  <c r="D16" i="1"/>
  <c r="E16" i="1"/>
  <c r="F37" i="1" l="1"/>
  <c r="F16" i="1"/>
  <c r="F53" i="1"/>
  <c r="F90" i="1"/>
  <c r="F89" i="1" s="1"/>
  <c r="F99" i="1"/>
  <c r="D89" i="1"/>
  <c r="F62" i="1"/>
  <c r="D52" i="1" l="1"/>
  <c r="F52" i="1" s="1"/>
</calcChain>
</file>

<file path=xl/sharedStrings.xml><?xml version="1.0" encoding="utf-8"?>
<sst xmlns="http://schemas.openxmlformats.org/spreadsheetml/2006/main" count="236" uniqueCount="101">
  <si>
    <t>№ п/п</t>
  </si>
  <si>
    <t>Показатели</t>
  </si>
  <si>
    <t>Ед. изм</t>
  </si>
  <si>
    <t>Темпы                                       роста (+), снижения (-)</t>
  </si>
  <si>
    <t>ед.</t>
  </si>
  <si>
    <t>Количество учреждений всего</t>
  </si>
  <si>
    <t>ед</t>
  </si>
  <si>
    <t>Количество отделений всего</t>
  </si>
  <si>
    <t xml:space="preserve">Среднегодовая занятость койки </t>
  </si>
  <si>
    <t>дни</t>
  </si>
  <si>
    <t>Уровень госпитализации на 1000 населения</t>
  </si>
  <si>
    <t>Средняя продолжительность пребывания пациента в койке</t>
  </si>
  <si>
    <t>Пролечено больных всего</t>
  </si>
  <si>
    <t>чел.</t>
  </si>
  <si>
    <t>в стационаре круглосуточным пребыванием</t>
  </si>
  <si>
    <t>в дневном стационаре</t>
  </si>
  <si>
    <t>Общее число коек всего</t>
  </si>
  <si>
    <t>Численность работников всего</t>
  </si>
  <si>
    <t>врачи</t>
  </si>
  <si>
    <t>средний медперсонал</t>
  </si>
  <si>
    <t>младший медперсонал</t>
  </si>
  <si>
    <t>вспомогательный персонал</t>
  </si>
  <si>
    <t>Финансирование мероприятий на реализацию ПНП "Здравоохранение" всего за счет территориального фонда ОМС по РТ всего</t>
  </si>
  <si>
    <t>тыс.руб.</t>
  </si>
  <si>
    <t>На выплату заработной платы всего</t>
  </si>
  <si>
    <t>Врачам</t>
  </si>
  <si>
    <t>Среднему медперсоналу</t>
  </si>
  <si>
    <t>Младшему медперсоналу</t>
  </si>
  <si>
    <t>Вспомогательному персоналу</t>
  </si>
  <si>
    <t>Начисление на оплату труда</t>
  </si>
  <si>
    <t>Питание</t>
  </si>
  <si>
    <t>Медикаменты</t>
  </si>
  <si>
    <t>Текущий ремонт зданий</t>
  </si>
  <si>
    <t>Приобретение медоборудовния</t>
  </si>
  <si>
    <t>Оплата работ по родовым сертификатам</t>
  </si>
  <si>
    <t xml:space="preserve">Уровень среднемесячной зарплаты </t>
  </si>
  <si>
    <t>руб</t>
  </si>
  <si>
    <t>Врачей</t>
  </si>
  <si>
    <t>Среднего медперсонала</t>
  </si>
  <si>
    <t>Младшего медперсонала</t>
  </si>
  <si>
    <t>Вспомогательного персонала</t>
  </si>
  <si>
    <t>Общая заболеваемость населения соцзначимыми заболеваемиями</t>
  </si>
  <si>
    <t>чел</t>
  </si>
  <si>
    <t>с.Дон-Терезин</t>
  </si>
  <si>
    <t>с.Аянгаты</t>
  </si>
  <si>
    <t>с.Аксы-Барлык</t>
  </si>
  <si>
    <t>с.Барлык</t>
  </si>
  <si>
    <t>с.Бижиктиг-Хая</t>
  </si>
  <si>
    <t>с.Эрги-Барлык</t>
  </si>
  <si>
    <t>с.Шекпээр</t>
  </si>
  <si>
    <t>с.Хонделен</t>
  </si>
  <si>
    <t>с.Кызыл-Мажалык</t>
  </si>
  <si>
    <t>Общая смертность населения</t>
  </si>
  <si>
    <t>от болезней систем кровообращения</t>
  </si>
  <si>
    <t>от болезней органов дыхания</t>
  </si>
  <si>
    <t>от болезней органов пищеварения</t>
  </si>
  <si>
    <t>по остальным заболевания</t>
  </si>
  <si>
    <t>Охват населения флюрообследованием всего</t>
  </si>
  <si>
    <t>взрослые</t>
  </si>
  <si>
    <t>дети и подростки</t>
  </si>
  <si>
    <t>Удельный вес охвата населения флюрообследованием</t>
  </si>
  <si>
    <t>%</t>
  </si>
  <si>
    <t>Диспансеризация работающего населения</t>
  </si>
  <si>
    <t>Количество аптек и аптечных пунктов</t>
  </si>
  <si>
    <t>Младенческая смертность до 1 года</t>
  </si>
  <si>
    <t>Деятельность здравоохранения</t>
  </si>
  <si>
    <t>Отчетный год</t>
  </si>
  <si>
    <t>Прочие расходы</t>
  </si>
  <si>
    <t xml:space="preserve">Заболеваемость туберкулезом взрослых </t>
  </si>
  <si>
    <t>Заболеваемость туберкулезом детей и подростков</t>
  </si>
  <si>
    <t>Убийства</t>
  </si>
  <si>
    <t>Самоубийства</t>
  </si>
  <si>
    <t>От отравления алкоголем</t>
  </si>
  <si>
    <t xml:space="preserve">От несчастных и иных случаев </t>
  </si>
  <si>
    <t>от туберкулеза</t>
  </si>
  <si>
    <t>от новообразования</t>
  </si>
  <si>
    <t>Численность населения</t>
  </si>
  <si>
    <t xml:space="preserve"> из них ФАПы</t>
  </si>
  <si>
    <r>
      <t xml:space="preserve">Приложение № </t>
    </r>
    <r>
      <rPr>
        <b/>
        <sz val="9"/>
        <color theme="1"/>
        <rFont val="Times New Roman"/>
        <family val="1"/>
        <charset val="204"/>
      </rPr>
      <t xml:space="preserve">7 </t>
    </r>
    <r>
      <rPr>
        <sz val="9"/>
        <color theme="1"/>
        <rFont val="Times New Roman"/>
        <family val="1"/>
        <charset val="204"/>
      </rPr>
      <t>к отчету КПСЭР</t>
    </r>
  </si>
  <si>
    <t xml:space="preserve">Круглосуточным пребыванием </t>
  </si>
  <si>
    <t xml:space="preserve">Дневным пребыванием </t>
  </si>
  <si>
    <t>Смертность от заболевания всего</t>
  </si>
  <si>
    <t>Смертность соотечественников за пределами кожууна</t>
  </si>
  <si>
    <t xml:space="preserve">Классификация смертности от внешних причин </t>
  </si>
  <si>
    <t>Всего</t>
  </si>
  <si>
    <t>Классификация смертности от заболеваний</t>
  </si>
  <si>
    <t>Смертность от внешних причин всего</t>
  </si>
  <si>
    <r>
      <t xml:space="preserve">                                                                                                                                                                        Завершена капитальный ремонт детского отделения ГБУЗ РТ "ММЦ Барун-Хемчикский" на общую сумму </t>
    </r>
    <r>
      <rPr>
        <b/>
        <sz val="11"/>
        <color theme="1"/>
        <rFont val="Times New Roman"/>
        <family val="1"/>
        <charset val="204"/>
      </rPr>
      <t>132</t>
    </r>
    <r>
      <rPr>
        <sz val="11"/>
        <color theme="1"/>
        <rFont val="Times New Roman"/>
        <family val="1"/>
        <charset val="204"/>
      </rPr>
      <t xml:space="preserve"> млн.рублей
</t>
    </r>
  </si>
  <si>
    <r>
      <rPr>
        <sz val="11"/>
        <color theme="1"/>
        <rFont val="Times New Roman"/>
        <family val="1"/>
        <charset val="204"/>
      </rPr>
      <t xml:space="preserve">Централизованные поставки на общую сумму </t>
    </r>
    <r>
      <rPr>
        <b/>
        <sz val="11"/>
        <color theme="1"/>
        <rFont val="Times New Roman"/>
        <family val="1"/>
        <charset val="204"/>
      </rPr>
      <t xml:space="preserve">35769 </t>
    </r>
    <r>
      <rPr>
        <sz val="11"/>
        <color theme="1"/>
        <rFont val="Times New Roman"/>
        <family val="1"/>
        <charset val="204"/>
      </rPr>
      <t>тыс.рублей</t>
    </r>
  </si>
  <si>
    <t>Потребность (вакансии) в кадрах всего</t>
  </si>
  <si>
    <t>программист</t>
  </si>
  <si>
    <t>юрист</t>
  </si>
  <si>
    <t>бухгалтер</t>
  </si>
  <si>
    <t>ГБУЗ РТ "МЕЖКОЖУУННЫЙ МЕДИЦИНСКИЙ ЦЕНТР"</t>
  </si>
  <si>
    <t xml:space="preserve">Первично выявленные факты заболеваемостью туберкулезом </t>
  </si>
  <si>
    <t xml:space="preserve">Больные, состоящие на учете психнаркодиспансере психическими растройствами </t>
  </si>
  <si>
    <t xml:space="preserve">Всего больных, состоящих на учете </t>
  </si>
  <si>
    <t xml:space="preserve">Больные, состоящие на учете психнаркодиспансере наркотически зависимые </t>
  </si>
  <si>
    <t xml:space="preserve">Больные, состоящие на учете психнаркодиспансере алкогольно зависимые </t>
  </si>
  <si>
    <t>Больные, состоящие на учете ГБУЗ РТ "Противодиспансерном диспансере" туберкулезом</t>
  </si>
  <si>
    <t>Больные, заболевшие венерическими заболеваниями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</si>
</sst>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/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0" fillId="0" borderId="1" xfId="0" applyBorder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abSelected="1" zoomScaleNormal="100" workbookViewId="0">
      <selection activeCell="D12" sqref="D12"/>
    </sheetView>
  </sheetViews>
  <sheetFormatPr defaultRowHeight="15" x14ac:dyDescent="0.25"/>
  <cols>
    <col min="1" max="1" width="4.140625" customWidth="1"/>
    <col min="2" max="2" width="41.28515625" customWidth="1"/>
    <col min="3" max="3" width="8.140625" customWidth="1"/>
    <col min="4" max="4" width="13.140625" bestFit="1" customWidth="1"/>
    <col min="5" max="5" width="10.5703125" bestFit="1" customWidth="1"/>
    <col min="6" max="6" width="9.85546875" customWidth="1"/>
  </cols>
  <sheetData>
    <row r="1" spans="1:11" x14ac:dyDescent="0.25">
      <c r="D1" s="20" t="s">
        <v>78</v>
      </c>
    </row>
    <row r="2" spans="1:11" x14ac:dyDescent="0.25">
      <c r="A2" s="12" t="s">
        <v>65</v>
      </c>
      <c r="B2" s="12"/>
      <c r="C2" s="11"/>
      <c r="D2" s="11"/>
      <c r="E2" s="11"/>
      <c r="F2" s="11"/>
      <c r="G2" s="1"/>
      <c r="H2" s="1"/>
      <c r="I2" s="1"/>
      <c r="J2" s="1"/>
    </row>
    <row r="3" spans="1:11" x14ac:dyDescent="0.25">
      <c r="A3" s="11"/>
      <c r="B3" s="11"/>
      <c r="C3" s="11"/>
      <c r="D3" s="11"/>
      <c r="E3" s="11"/>
      <c r="F3" s="11"/>
      <c r="G3" s="1"/>
      <c r="H3" s="1"/>
      <c r="I3" s="1"/>
      <c r="J3" s="1"/>
    </row>
    <row r="4" spans="1:11" ht="20.25" customHeight="1" x14ac:dyDescent="0.25">
      <c r="A4" s="30" t="s">
        <v>0</v>
      </c>
      <c r="B4" s="29" t="s">
        <v>1</v>
      </c>
      <c r="C4" s="33" t="s">
        <v>2</v>
      </c>
      <c r="D4" s="29" t="s">
        <v>66</v>
      </c>
      <c r="E4" s="29"/>
      <c r="F4" s="35" t="s">
        <v>3</v>
      </c>
      <c r="G4" s="2"/>
      <c r="H4" s="2"/>
      <c r="I4" s="2"/>
      <c r="J4" s="2"/>
      <c r="K4" s="3"/>
    </row>
    <row r="5" spans="1:11" ht="27.75" customHeight="1" x14ac:dyDescent="0.25">
      <c r="A5" s="31"/>
      <c r="B5" s="32"/>
      <c r="C5" s="34"/>
      <c r="D5" s="21">
        <v>2022</v>
      </c>
      <c r="E5" s="21">
        <v>2023</v>
      </c>
      <c r="F5" s="32"/>
      <c r="G5" s="1"/>
      <c r="H5" s="1"/>
      <c r="I5" s="1"/>
      <c r="J5" s="1"/>
    </row>
    <row r="6" spans="1:11" x14ac:dyDescent="0.25">
      <c r="A6" s="26" t="s">
        <v>93</v>
      </c>
      <c r="B6" s="27"/>
      <c r="C6" s="27"/>
      <c r="D6" s="27"/>
      <c r="E6" s="27"/>
      <c r="F6" s="28"/>
      <c r="G6" s="1"/>
      <c r="H6" s="1"/>
      <c r="I6" s="1"/>
      <c r="J6" s="1"/>
    </row>
    <row r="7" spans="1:11" x14ac:dyDescent="0.25">
      <c r="A7" s="7">
        <v>1</v>
      </c>
      <c r="B7" s="14" t="s">
        <v>5</v>
      </c>
      <c r="C7" s="7" t="s">
        <v>6</v>
      </c>
      <c r="D7" s="6">
        <v>9</v>
      </c>
      <c r="E7" s="6">
        <v>9</v>
      </c>
      <c r="F7" s="4">
        <f t="shared" ref="F7:F31" si="0">E7-D7</f>
        <v>0</v>
      </c>
      <c r="G7" s="1"/>
      <c r="H7" s="1"/>
      <c r="I7" s="1"/>
      <c r="J7" s="1"/>
    </row>
    <row r="8" spans="1:11" x14ac:dyDescent="0.25">
      <c r="A8" s="8"/>
      <c r="B8" s="15" t="s">
        <v>77</v>
      </c>
      <c r="C8" s="8" t="s">
        <v>6</v>
      </c>
      <c r="D8" s="4">
        <v>8</v>
      </c>
      <c r="E8" s="4">
        <v>8</v>
      </c>
      <c r="F8" s="4">
        <f t="shared" si="0"/>
        <v>0</v>
      </c>
      <c r="G8" s="1"/>
      <c r="H8" s="1"/>
      <c r="I8" s="1"/>
      <c r="J8" s="1"/>
    </row>
    <row r="9" spans="1:11" x14ac:dyDescent="0.25">
      <c r="A9" s="7">
        <v>2</v>
      </c>
      <c r="B9" s="14" t="s">
        <v>7</v>
      </c>
      <c r="C9" s="7" t="s">
        <v>6</v>
      </c>
      <c r="D9" s="6">
        <v>12</v>
      </c>
      <c r="E9" s="6">
        <v>12</v>
      </c>
      <c r="F9" s="6">
        <f t="shared" si="0"/>
        <v>0</v>
      </c>
      <c r="G9" s="1"/>
      <c r="H9" s="1"/>
      <c r="I9" s="1"/>
      <c r="J9" s="1"/>
    </row>
    <row r="10" spans="1:11" ht="17.25" customHeight="1" x14ac:dyDescent="0.25">
      <c r="A10" s="7">
        <v>3</v>
      </c>
      <c r="B10" s="14" t="s">
        <v>8</v>
      </c>
      <c r="C10" s="7" t="s">
        <v>9</v>
      </c>
      <c r="D10" s="6">
        <v>210</v>
      </c>
      <c r="E10" s="6">
        <v>197</v>
      </c>
      <c r="F10" s="6">
        <f t="shared" si="0"/>
        <v>-13</v>
      </c>
      <c r="G10" s="1"/>
      <c r="H10" s="1"/>
      <c r="I10" s="1"/>
      <c r="J10" s="1"/>
    </row>
    <row r="11" spans="1:11" ht="18.75" customHeight="1" x14ac:dyDescent="0.25">
      <c r="A11" s="7">
        <v>4</v>
      </c>
      <c r="B11" s="18" t="s">
        <v>10</v>
      </c>
      <c r="C11" s="7" t="s">
        <v>4</v>
      </c>
      <c r="D11" s="13">
        <f>D13/D10</f>
        <v>33.028571428571432</v>
      </c>
      <c r="E11" s="13">
        <f>E13/E10</f>
        <v>34.522842639593911</v>
      </c>
      <c r="F11" s="13">
        <f t="shared" si="0"/>
        <v>1.494271211022479</v>
      </c>
      <c r="G11" s="1"/>
      <c r="H11" s="1"/>
      <c r="I11" s="1"/>
      <c r="J11" s="1"/>
    </row>
    <row r="12" spans="1:11" ht="29.25" customHeight="1" x14ac:dyDescent="0.25">
      <c r="A12" s="7">
        <v>5</v>
      </c>
      <c r="B12" s="18" t="s">
        <v>11</v>
      </c>
      <c r="C12" s="7" t="s">
        <v>9</v>
      </c>
      <c r="D12" s="13">
        <v>7</v>
      </c>
      <c r="E12" s="13">
        <v>7</v>
      </c>
      <c r="F12" s="13">
        <f t="shared" si="0"/>
        <v>0</v>
      </c>
      <c r="G12" s="1"/>
      <c r="H12" s="1"/>
      <c r="I12" s="1"/>
      <c r="J12" s="1"/>
    </row>
    <row r="13" spans="1:11" ht="17.25" customHeight="1" x14ac:dyDescent="0.25">
      <c r="A13" s="7">
        <v>6</v>
      </c>
      <c r="B13" s="14" t="s">
        <v>12</v>
      </c>
      <c r="C13" s="7" t="s">
        <v>13</v>
      </c>
      <c r="D13" s="6">
        <f>SUM(D14:D15)</f>
        <v>6936</v>
      </c>
      <c r="E13" s="6">
        <f>SUM(E14:E15)</f>
        <v>6801</v>
      </c>
      <c r="F13" s="6">
        <f t="shared" si="0"/>
        <v>-135</v>
      </c>
      <c r="G13" s="1"/>
      <c r="H13" s="1"/>
      <c r="I13" s="1"/>
      <c r="J13" s="1"/>
    </row>
    <row r="14" spans="1:11" ht="18.75" customHeight="1" x14ac:dyDescent="0.25">
      <c r="A14" s="8"/>
      <c r="B14" s="15" t="s">
        <v>14</v>
      </c>
      <c r="C14" s="8" t="s">
        <v>13</v>
      </c>
      <c r="D14" s="4">
        <v>6020</v>
      </c>
      <c r="E14" s="4">
        <v>5663</v>
      </c>
      <c r="F14" s="4">
        <f t="shared" si="0"/>
        <v>-357</v>
      </c>
      <c r="G14" s="1"/>
      <c r="H14" s="1"/>
      <c r="I14" s="1"/>
      <c r="J14" s="1"/>
    </row>
    <row r="15" spans="1:11" x14ac:dyDescent="0.25">
      <c r="A15" s="8"/>
      <c r="B15" s="15" t="s">
        <v>15</v>
      </c>
      <c r="C15" s="8" t="s">
        <v>13</v>
      </c>
      <c r="D15" s="4">
        <v>916</v>
      </c>
      <c r="E15" s="4">
        <v>1138</v>
      </c>
      <c r="F15" s="4">
        <f t="shared" si="0"/>
        <v>222</v>
      </c>
      <c r="G15" s="1"/>
      <c r="H15" s="1"/>
      <c r="I15" s="1"/>
      <c r="J15" s="1"/>
    </row>
    <row r="16" spans="1:11" x14ac:dyDescent="0.25">
      <c r="A16" s="7">
        <v>7</v>
      </c>
      <c r="B16" s="14" t="s">
        <v>16</v>
      </c>
      <c r="C16" s="7" t="s">
        <v>4</v>
      </c>
      <c r="D16" s="6">
        <f>D17+D18</f>
        <v>250</v>
      </c>
      <c r="E16" s="6">
        <f>E17+E18</f>
        <v>250</v>
      </c>
      <c r="F16" s="6">
        <f t="shared" si="0"/>
        <v>0</v>
      </c>
      <c r="G16" s="1"/>
      <c r="H16" s="1"/>
      <c r="I16" s="1"/>
      <c r="J16" s="1"/>
    </row>
    <row r="17" spans="1:10" ht="18.75" customHeight="1" x14ac:dyDescent="0.25">
      <c r="A17" s="8"/>
      <c r="B17" s="15" t="s">
        <v>79</v>
      </c>
      <c r="C17" s="8" t="s">
        <v>6</v>
      </c>
      <c r="D17" s="4">
        <v>212</v>
      </c>
      <c r="E17" s="4">
        <v>212</v>
      </c>
      <c r="F17" s="4">
        <f t="shared" si="0"/>
        <v>0</v>
      </c>
      <c r="G17" s="1"/>
      <c r="H17" s="1"/>
      <c r="I17" s="1"/>
      <c r="J17" s="1"/>
    </row>
    <row r="18" spans="1:10" x14ac:dyDescent="0.25">
      <c r="A18" s="8"/>
      <c r="B18" s="15" t="s">
        <v>80</v>
      </c>
      <c r="C18" s="8" t="s">
        <v>6</v>
      </c>
      <c r="D18" s="4">
        <v>38</v>
      </c>
      <c r="E18" s="4">
        <v>38</v>
      </c>
      <c r="F18" s="4">
        <f t="shared" si="0"/>
        <v>0</v>
      </c>
      <c r="G18" s="1"/>
      <c r="H18" s="1"/>
      <c r="I18" s="1"/>
      <c r="J18" s="1"/>
    </row>
    <row r="19" spans="1:10" ht="17.25" customHeight="1" x14ac:dyDescent="0.25">
      <c r="A19" s="7">
        <v>8</v>
      </c>
      <c r="B19" s="14" t="s">
        <v>17</v>
      </c>
      <c r="C19" s="7" t="s">
        <v>13</v>
      </c>
      <c r="D19" s="6">
        <f>D20+D21+D22+D23</f>
        <v>662</v>
      </c>
      <c r="E19" s="6">
        <f>E20+E21+E22+E23</f>
        <v>678</v>
      </c>
      <c r="F19" s="6">
        <f t="shared" si="0"/>
        <v>16</v>
      </c>
      <c r="G19" s="1"/>
      <c r="H19" s="1"/>
      <c r="I19" s="1"/>
      <c r="J19" s="1"/>
    </row>
    <row r="20" spans="1:10" ht="18.75" customHeight="1" x14ac:dyDescent="0.25">
      <c r="A20" s="8"/>
      <c r="B20" s="15" t="s">
        <v>18</v>
      </c>
      <c r="C20" s="8" t="s">
        <v>13</v>
      </c>
      <c r="D20" s="4">
        <v>69</v>
      </c>
      <c r="E20" s="4">
        <v>68</v>
      </c>
      <c r="F20" s="4">
        <f t="shared" si="0"/>
        <v>-1</v>
      </c>
      <c r="G20" s="1"/>
      <c r="H20" s="1"/>
      <c r="I20" s="1"/>
      <c r="J20" s="1"/>
    </row>
    <row r="21" spans="1:10" ht="17.25" customHeight="1" x14ac:dyDescent="0.25">
      <c r="A21" s="8"/>
      <c r="B21" s="15" t="s">
        <v>19</v>
      </c>
      <c r="C21" s="8" t="s">
        <v>13</v>
      </c>
      <c r="D21" s="4">
        <v>304</v>
      </c>
      <c r="E21" s="4">
        <v>310</v>
      </c>
      <c r="F21" s="4">
        <f t="shared" si="0"/>
        <v>6</v>
      </c>
      <c r="G21" s="1"/>
      <c r="H21" s="1"/>
      <c r="I21" s="1"/>
      <c r="J21" s="1"/>
    </row>
    <row r="22" spans="1:10" ht="16.5" customHeight="1" x14ac:dyDescent="0.25">
      <c r="A22" s="8"/>
      <c r="B22" s="15" t="s">
        <v>20</v>
      </c>
      <c r="C22" s="8" t="s">
        <v>13</v>
      </c>
      <c r="D22" s="4">
        <v>137</v>
      </c>
      <c r="E22" s="4">
        <v>142</v>
      </c>
      <c r="F22" s="4">
        <f t="shared" si="0"/>
        <v>5</v>
      </c>
      <c r="G22" s="1"/>
      <c r="H22" s="1"/>
      <c r="I22" s="1"/>
      <c r="J22" s="1"/>
    </row>
    <row r="23" spans="1:10" ht="16.5" customHeight="1" x14ac:dyDescent="0.25">
      <c r="A23" s="8"/>
      <c r="B23" s="15" t="s">
        <v>21</v>
      </c>
      <c r="C23" s="8" t="s">
        <v>13</v>
      </c>
      <c r="D23" s="4">
        <v>152</v>
      </c>
      <c r="E23" s="4">
        <v>158</v>
      </c>
      <c r="F23" s="4">
        <f t="shared" si="0"/>
        <v>6</v>
      </c>
      <c r="G23" s="1"/>
      <c r="H23" s="1"/>
      <c r="I23" s="1"/>
      <c r="J23" s="1"/>
    </row>
    <row r="24" spans="1:10" ht="42.75" customHeight="1" x14ac:dyDescent="0.25">
      <c r="A24" s="7">
        <v>9</v>
      </c>
      <c r="B24" s="18" t="s">
        <v>22</v>
      </c>
      <c r="C24" s="7" t="s">
        <v>23</v>
      </c>
      <c r="D24" s="6">
        <f>D25+D30+D31+D32+D33+D34+D35+D36</f>
        <v>490824</v>
      </c>
      <c r="E24" s="6">
        <f t="shared" ref="E24" si="1">E25+E30+E31+E32+E33+E34+E35+E36</f>
        <v>530759</v>
      </c>
      <c r="F24" s="6">
        <f t="shared" si="0"/>
        <v>39935</v>
      </c>
      <c r="G24" s="1"/>
      <c r="H24" s="1"/>
      <c r="I24" s="1"/>
      <c r="J24" s="1"/>
    </row>
    <row r="25" spans="1:10" ht="18" customHeight="1" x14ac:dyDescent="0.25">
      <c r="A25" s="8"/>
      <c r="B25" s="14" t="s">
        <v>24</v>
      </c>
      <c r="C25" s="7" t="s">
        <v>23</v>
      </c>
      <c r="D25" s="6">
        <f>SUM(D26:D29)</f>
        <v>326372</v>
      </c>
      <c r="E25" s="6">
        <f>SUM(E26:E29)</f>
        <v>336366</v>
      </c>
      <c r="F25" s="6">
        <f t="shared" si="0"/>
        <v>9994</v>
      </c>
      <c r="G25" s="1"/>
      <c r="H25" s="1"/>
      <c r="I25" s="1"/>
      <c r="J25" s="1"/>
    </row>
    <row r="26" spans="1:10" x14ac:dyDescent="0.25">
      <c r="A26" s="8"/>
      <c r="B26" s="15" t="s">
        <v>25</v>
      </c>
      <c r="C26" s="8" t="s">
        <v>23</v>
      </c>
      <c r="D26" s="4">
        <v>67897</v>
      </c>
      <c r="E26" s="4">
        <v>74924</v>
      </c>
      <c r="F26" s="4">
        <f t="shared" si="0"/>
        <v>7027</v>
      </c>
      <c r="G26" s="1"/>
      <c r="H26" s="1"/>
      <c r="I26" s="1"/>
      <c r="J26" s="1"/>
    </row>
    <row r="27" spans="1:10" x14ac:dyDescent="0.25">
      <c r="A27" s="8"/>
      <c r="B27" s="15" t="s">
        <v>26</v>
      </c>
      <c r="C27" s="8" t="s">
        <v>23</v>
      </c>
      <c r="D27" s="4">
        <v>142136</v>
      </c>
      <c r="E27" s="4">
        <v>146441</v>
      </c>
      <c r="F27" s="4">
        <f t="shared" si="0"/>
        <v>4305</v>
      </c>
      <c r="G27" s="1"/>
      <c r="H27" s="1"/>
      <c r="I27" s="1"/>
      <c r="J27" s="1"/>
    </row>
    <row r="28" spans="1:10" x14ac:dyDescent="0.25">
      <c r="A28" s="8"/>
      <c r="B28" s="15" t="s">
        <v>27</v>
      </c>
      <c r="C28" s="8" t="s">
        <v>23</v>
      </c>
      <c r="D28" s="4">
        <v>52360</v>
      </c>
      <c r="E28" s="4">
        <v>50772</v>
      </c>
      <c r="F28" s="4">
        <f t="shared" si="0"/>
        <v>-1588</v>
      </c>
      <c r="G28" s="1"/>
      <c r="H28" s="1"/>
      <c r="I28" s="1"/>
      <c r="J28" s="1"/>
    </row>
    <row r="29" spans="1:10" x14ac:dyDescent="0.25">
      <c r="A29" s="8"/>
      <c r="B29" s="15" t="s">
        <v>28</v>
      </c>
      <c r="C29" s="8" t="s">
        <v>23</v>
      </c>
      <c r="D29" s="4">
        <v>63979</v>
      </c>
      <c r="E29" s="4">
        <v>64229</v>
      </c>
      <c r="F29" s="4">
        <f t="shared" si="0"/>
        <v>250</v>
      </c>
      <c r="G29" s="1"/>
      <c r="H29" s="1"/>
      <c r="I29" s="1"/>
      <c r="J29" s="1"/>
    </row>
    <row r="30" spans="1:10" x14ac:dyDescent="0.25">
      <c r="A30" s="8"/>
      <c r="B30" s="14" t="s">
        <v>29</v>
      </c>
      <c r="C30" s="7" t="s">
        <v>23</v>
      </c>
      <c r="D30" s="6">
        <v>78360</v>
      </c>
      <c r="E30" s="6">
        <v>88602</v>
      </c>
      <c r="F30" s="6">
        <f t="shared" si="0"/>
        <v>10242</v>
      </c>
      <c r="G30" s="1"/>
      <c r="H30" s="1"/>
      <c r="I30" s="1"/>
      <c r="J30" s="1"/>
    </row>
    <row r="31" spans="1:10" x14ac:dyDescent="0.25">
      <c r="A31" s="8"/>
      <c r="B31" s="15" t="s">
        <v>30</v>
      </c>
      <c r="C31" s="8" t="s">
        <v>23</v>
      </c>
      <c r="D31" s="4">
        <v>9238</v>
      </c>
      <c r="E31" s="4">
        <v>8941</v>
      </c>
      <c r="F31" s="4">
        <f t="shared" si="0"/>
        <v>-297</v>
      </c>
      <c r="G31" s="1"/>
      <c r="H31" s="1"/>
      <c r="I31" s="1"/>
      <c r="J31" s="1"/>
    </row>
    <row r="32" spans="1:10" x14ac:dyDescent="0.25">
      <c r="A32" s="8"/>
      <c r="B32" s="15" t="s">
        <v>31</v>
      </c>
      <c r="C32" s="8" t="s">
        <v>23</v>
      </c>
      <c r="D32" s="4">
        <v>27906</v>
      </c>
      <c r="E32" s="4">
        <v>32326</v>
      </c>
      <c r="F32" s="4">
        <f t="shared" ref="F32:F48" si="2">E32-D32</f>
        <v>4420</v>
      </c>
      <c r="G32" s="1"/>
      <c r="H32" s="1"/>
      <c r="I32" s="1"/>
      <c r="J32" s="1"/>
    </row>
    <row r="33" spans="1:10" x14ac:dyDescent="0.25">
      <c r="A33" s="8"/>
      <c r="B33" s="15" t="s">
        <v>32</v>
      </c>
      <c r="C33" s="8" t="s">
        <v>23</v>
      </c>
      <c r="D33" s="4">
        <v>2463</v>
      </c>
      <c r="E33" s="4">
        <v>1378</v>
      </c>
      <c r="F33" s="4">
        <f t="shared" si="2"/>
        <v>-1085</v>
      </c>
      <c r="G33" s="1"/>
      <c r="H33" s="1"/>
      <c r="I33" s="1"/>
      <c r="J33" s="1"/>
    </row>
    <row r="34" spans="1:10" x14ac:dyDescent="0.25">
      <c r="A34" s="8"/>
      <c r="B34" s="15" t="s">
        <v>33</v>
      </c>
      <c r="C34" s="8" t="s">
        <v>23</v>
      </c>
      <c r="D34" s="4">
        <v>1693</v>
      </c>
      <c r="E34" s="4">
        <v>1772</v>
      </c>
      <c r="F34" s="4">
        <f t="shared" si="2"/>
        <v>79</v>
      </c>
      <c r="G34" s="1"/>
      <c r="H34" s="1"/>
      <c r="I34" s="1"/>
      <c r="J34" s="1"/>
    </row>
    <row r="35" spans="1:10" x14ac:dyDescent="0.25">
      <c r="A35" s="8"/>
      <c r="B35" s="15" t="s">
        <v>34</v>
      </c>
      <c r="C35" s="8" t="s">
        <v>23</v>
      </c>
      <c r="D35" s="4">
        <v>2721</v>
      </c>
      <c r="E35" s="4">
        <v>2280</v>
      </c>
      <c r="F35" s="4">
        <f t="shared" si="2"/>
        <v>-441</v>
      </c>
      <c r="G35" s="1"/>
      <c r="H35" s="1"/>
      <c r="I35" s="1"/>
      <c r="J35" s="1"/>
    </row>
    <row r="36" spans="1:10" ht="18" customHeight="1" x14ac:dyDescent="0.25">
      <c r="A36" s="8"/>
      <c r="B36" s="15" t="s">
        <v>67</v>
      </c>
      <c r="C36" s="8" t="s">
        <v>23</v>
      </c>
      <c r="D36" s="4">
        <v>42071</v>
      </c>
      <c r="E36" s="4">
        <v>59094</v>
      </c>
      <c r="F36" s="4">
        <f t="shared" si="2"/>
        <v>17023</v>
      </c>
      <c r="G36" s="1"/>
      <c r="H36" s="1"/>
      <c r="I36" s="1"/>
      <c r="J36" s="1"/>
    </row>
    <row r="37" spans="1:10" ht="21" customHeight="1" x14ac:dyDescent="0.25">
      <c r="A37" s="7">
        <v>10</v>
      </c>
      <c r="B37" s="14" t="s">
        <v>35</v>
      </c>
      <c r="C37" s="8" t="s">
        <v>23</v>
      </c>
      <c r="D37" s="19">
        <f>D25/D19/12</f>
        <v>41.084088620342392</v>
      </c>
      <c r="E37" s="19">
        <f t="shared" ref="E37" si="3">E25/E19/12</f>
        <v>41.342920353982301</v>
      </c>
      <c r="F37" s="19">
        <f t="shared" si="2"/>
        <v>0.25883173363990863</v>
      </c>
      <c r="G37" s="1"/>
      <c r="H37" s="1"/>
      <c r="I37" s="1"/>
      <c r="J37" s="1"/>
    </row>
    <row r="38" spans="1:10" ht="15" customHeight="1" x14ac:dyDescent="0.25">
      <c r="A38" s="7"/>
      <c r="B38" s="15" t="s">
        <v>37</v>
      </c>
      <c r="C38" s="8" t="s">
        <v>36</v>
      </c>
      <c r="D38" s="9">
        <f t="shared" ref="D38:E38" si="4">D26/D20/12</f>
        <v>82.001207729468604</v>
      </c>
      <c r="E38" s="9">
        <f t="shared" si="4"/>
        <v>91.818627450980387</v>
      </c>
      <c r="F38" s="9">
        <f t="shared" si="2"/>
        <v>9.8174197215117829</v>
      </c>
      <c r="G38" s="1"/>
      <c r="H38" s="1"/>
      <c r="I38" s="1"/>
      <c r="J38" s="1"/>
    </row>
    <row r="39" spans="1:10" ht="16.5" customHeight="1" x14ac:dyDescent="0.25">
      <c r="A39" s="8"/>
      <c r="B39" s="15" t="s">
        <v>38</v>
      </c>
      <c r="C39" s="8" t="s">
        <v>36</v>
      </c>
      <c r="D39" s="9">
        <f t="shared" ref="D39:E39" si="5">D27/D21/12</f>
        <v>38.962719298245609</v>
      </c>
      <c r="E39" s="9">
        <f t="shared" si="5"/>
        <v>39.365860215053765</v>
      </c>
      <c r="F39" s="9">
        <f t="shared" si="2"/>
        <v>0.40314091680815523</v>
      </c>
      <c r="G39" s="1"/>
      <c r="H39" s="1"/>
      <c r="I39" s="1"/>
      <c r="J39" s="1"/>
    </row>
    <row r="40" spans="1:10" ht="16.5" customHeight="1" x14ac:dyDescent="0.25">
      <c r="A40" s="8"/>
      <c r="B40" s="15" t="s">
        <v>39</v>
      </c>
      <c r="C40" s="8" t="s">
        <v>36</v>
      </c>
      <c r="D40" s="9">
        <f t="shared" ref="D40:E40" si="6">D28/D22/12</f>
        <v>31.849148418491485</v>
      </c>
      <c r="E40" s="9">
        <f t="shared" si="6"/>
        <v>29.795774647887324</v>
      </c>
      <c r="F40" s="9">
        <f t="shared" si="2"/>
        <v>-2.0533737706041606</v>
      </c>
      <c r="G40" s="1"/>
      <c r="H40" s="1"/>
      <c r="I40" s="1"/>
      <c r="J40" s="1"/>
    </row>
    <row r="41" spans="1:10" ht="18" customHeight="1" x14ac:dyDescent="0.25">
      <c r="A41" s="8"/>
      <c r="B41" s="15" t="s">
        <v>40</v>
      </c>
      <c r="C41" s="8" t="s">
        <v>36</v>
      </c>
      <c r="D41" s="9">
        <f t="shared" ref="D41:E41" si="7">D29/D23/12</f>
        <v>35.076206140350877</v>
      </c>
      <c r="E41" s="9">
        <f t="shared" si="7"/>
        <v>33.876054852320671</v>
      </c>
      <c r="F41" s="9">
        <f t="shared" si="2"/>
        <v>-1.2001512880302059</v>
      </c>
      <c r="G41" s="1"/>
      <c r="H41" s="1"/>
      <c r="I41" s="1"/>
      <c r="J41" s="1"/>
    </row>
    <row r="42" spans="1:10" ht="30.75" customHeight="1" x14ac:dyDescent="0.25">
      <c r="A42" s="7">
        <v>11</v>
      </c>
      <c r="B42" s="14" t="s">
        <v>41</v>
      </c>
      <c r="C42" s="7" t="s">
        <v>42</v>
      </c>
      <c r="D42" s="6">
        <f>D46</f>
        <v>803</v>
      </c>
      <c r="E42" s="6">
        <f>E46</f>
        <v>770</v>
      </c>
      <c r="F42" s="6">
        <f>E42-D42</f>
        <v>-33</v>
      </c>
      <c r="G42" s="1"/>
      <c r="H42" s="1"/>
      <c r="I42" s="1"/>
      <c r="J42" s="1"/>
    </row>
    <row r="43" spans="1:10" ht="32.25" customHeight="1" x14ac:dyDescent="0.25">
      <c r="A43" s="8"/>
      <c r="B43" s="14" t="s">
        <v>94</v>
      </c>
      <c r="C43" s="8" t="s">
        <v>42</v>
      </c>
      <c r="D43" s="6">
        <f>SUM(D44:D45)</f>
        <v>20</v>
      </c>
      <c r="E43" s="6">
        <f t="shared" ref="E43" si="8">SUM(E44:E45)</f>
        <v>17</v>
      </c>
      <c r="F43" s="4">
        <f t="shared" si="2"/>
        <v>-3</v>
      </c>
      <c r="G43" s="1"/>
      <c r="H43" s="1"/>
      <c r="I43" s="1"/>
      <c r="J43" s="1"/>
    </row>
    <row r="44" spans="1:10" ht="18" customHeight="1" x14ac:dyDescent="0.25">
      <c r="A44" s="8"/>
      <c r="B44" s="15" t="s">
        <v>68</v>
      </c>
      <c r="C44" s="8" t="s">
        <v>42</v>
      </c>
      <c r="D44" s="4">
        <v>11</v>
      </c>
      <c r="E44" s="4">
        <v>8</v>
      </c>
      <c r="F44" s="4">
        <f t="shared" si="2"/>
        <v>-3</v>
      </c>
      <c r="G44" s="1"/>
      <c r="H44" s="1"/>
      <c r="I44" s="1"/>
      <c r="J44" s="1"/>
    </row>
    <row r="45" spans="1:10" ht="17.25" customHeight="1" x14ac:dyDescent="0.25">
      <c r="A45" s="8"/>
      <c r="B45" s="16" t="s">
        <v>69</v>
      </c>
      <c r="C45" s="8" t="s">
        <v>42</v>
      </c>
      <c r="D45" s="4">
        <v>9</v>
      </c>
      <c r="E45" s="4">
        <v>9</v>
      </c>
      <c r="F45" s="4">
        <f t="shared" si="2"/>
        <v>0</v>
      </c>
      <c r="G45" s="1"/>
      <c r="H45" s="1"/>
      <c r="I45" s="1"/>
      <c r="J45" s="1"/>
    </row>
    <row r="46" spans="1:10" ht="21.75" customHeight="1" x14ac:dyDescent="0.25">
      <c r="A46" s="8"/>
      <c r="B46" s="14" t="s">
        <v>96</v>
      </c>
      <c r="C46" s="7" t="s">
        <v>42</v>
      </c>
      <c r="D46" s="6">
        <f>SUM(D47:D51)</f>
        <v>803</v>
      </c>
      <c r="E46" s="6">
        <f t="shared" ref="E46" si="9">SUM(E47:E51)</f>
        <v>770</v>
      </c>
      <c r="F46" s="6">
        <f t="shared" si="2"/>
        <v>-33</v>
      </c>
      <c r="G46" s="1"/>
      <c r="H46" s="1"/>
      <c r="I46" s="1"/>
      <c r="J46" s="1"/>
    </row>
    <row r="47" spans="1:10" ht="45" customHeight="1" x14ac:dyDescent="0.25">
      <c r="A47" s="8"/>
      <c r="B47" s="15" t="s">
        <v>95</v>
      </c>
      <c r="C47" s="8" t="s">
        <v>42</v>
      </c>
      <c r="D47" s="4">
        <v>332</v>
      </c>
      <c r="E47" s="4">
        <v>351</v>
      </c>
      <c r="F47" s="4">
        <f t="shared" si="2"/>
        <v>19</v>
      </c>
      <c r="G47" s="1"/>
      <c r="H47" s="1"/>
      <c r="I47" s="1"/>
      <c r="J47" s="1"/>
    </row>
    <row r="48" spans="1:10" ht="45" x14ac:dyDescent="0.25">
      <c r="A48" s="8"/>
      <c r="B48" s="15" t="s">
        <v>97</v>
      </c>
      <c r="C48" s="8" t="s">
        <v>42</v>
      </c>
      <c r="D48" s="4">
        <v>53</v>
      </c>
      <c r="E48" s="4">
        <v>62</v>
      </c>
      <c r="F48" s="4">
        <f t="shared" si="2"/>
        <v>9</v>
      </c>
      <c r="G48" s="1"/>
      <c r="H48" s="1"/>
      <c r="I48" s="1"/>
      <c r="J48" s="1"/>
    </row>
    <row r="49" spans="1:10" ht="31.5" customHeight="1" x14ac:dyDescent="0.25">
      <c r="A49" s="8"/>
      <c r="B49" s="15" t="s">
        <v>98</v>
      </c>
      <c r="C49" s="8" t="s">
        <v>42</v>
      </c>
      <c r="D49" s="4">
        <v>337</v>
      </c>
      <c r="E49" s="4">
        <v>270</v>
      </c>
      <c r="F49" s="4">
        <f t="shared" ref="F49:F101" si="10">E49-D49</f>
        <v>-67</v>
      </c>
      <c r="G49" s="1"/>
      <c r="H49" s="1"/>
      <c r="I49" s="1"/>
      <c r="J49" s="1"/>
    </row>
    <row r="50" spans="1:10" ht="31.5" customHeight="1" x14ac:dyDescent="0.25">
      <c r="A50" s="8"/>
      <c r="B50" s="15" t="s">
        <v>100</v>
      </c>
      <c r="C50" s="8" t="s">
        <v>42</v>
      </c>
      <c r="D50" s="4">
        <v>13</v>
      </c>
      <c r="E50" s="4">
        <v>24</v>
      </c>
      <c r="F50" s="4">
        <f t="shared" si="10"/>
        <v>11</v>
      </c>
      <c r="G50" s="1"/>
      <c r="H50" s="1"/>
      <c r="I50" s="1"/>
      <c r="J50" s="1"/>
    </row>
    <row r="51" spans="1:10" ht="47.25" customHeight="1" x14ac:dyDescent="0.25">
      <c r="A51" s="8"/>
      <c r="B51" s="15" t="s">
        <v>99</v>
      </c>
      <c r="C51" s="8" t="s">
        <v>42</v>
      </c>
      <c r="D51" s="4">
        <v>68</v>
      </c>
      <c r="E51" s="4">
        <v>63</v>
      </c>
      <c r="F51" s="4">
        <f t="shared" si="10"/>
        <v>-5</v>
      </c>
      <c r="G51" s="1"/>
      <c r="H51" s="1"/>
      <c r="I51" s="1"/>
      <c r="J51" s="1"/>
    </row>
    <row r="52" spans="1:10" ht="21.75" customHeight="1" x14ac:dyDescent="0.25">
      <c r="A52" s="7">
        <v>12</v>
      </c>
      <c r="B52" s="14" t="s">
        <v>52</v>
      </c>
      <c r="C52" s="7" t="s">
        <v>42</v>
      </c>
      <c r="D52" s="6">
        <f>SUM(D53:D62)</f>
        <v>147</v>
      </c>
      <c r="E52" s="6">
        <f t="shared" ref="E52" si="11">SUM(E53:E62)</f>
        <v>153</v>
      </c>
      <c r="F52" s="6">
        <f t="shared" si="10"/>
        <v>6</v>
      </c>
      <c r="G52" s="1"/>
      <c r="H52" s="1"/>
      <c r="I52" s="1"/>
      <c r="J52" s="1"/>
    </row>
    <row r="53" spans="1:10" x14ac:dyDescent="0.25">
      <c r="A53" s="7"/>
      <c r="B53" s="14" t="s">
        <v>43</v>
      </c>
      <c r="C53" s="7" t="s">
        <v>42</v>
      </c>
      <c r="D53" s="6">
        <f>D64+D74+D90</f>
        <v>8</v>
      </c>
      <c r="E53" s="6">
        <f>E64+E74+E90</f>
        <v>7</v>
      </c>
      <c r="F53" s="6">
        <f t="shared" si="10"/>
        <v>-1</v>
      </c>
      <c r="G53" s="1"/>
      <c r="H53" s="1"/>
      <c r="I53" s="1"/>
      <c r="J53" s="1"/>
    </row>
    <row r="54" spans="1:10" x14ac:dyDescent="0.25">
      <c r="A54" s="8"/>
      <c r="B54" s="14" t="s">
        <v>44</v>
      </c>
      <c r="C54" s="7" t="s">
        <v>42</v>
      </c>
      <c r="D54" s="6">
        <f t="shared" ref="D54:E61" si="12">D65+D75+D91</f>
        <v>4</v>
      </c>
      <c r="E54" s="6">
        <f t="shared" si="12"/>
        <v>5</v>
      </c>
      <c r="F54" s="6">
        <f t="shared" si="10"/>
        <v>1</v>
      </c>
      <c r="G54" s="1"/>
      <c r="H54" s="1"/>
      <c r="I54" s="1"/>
      <c r="J54" s="1"/>
    </row>
    <row r="55" spans="1:10" x14ac:dyDescent="0.25">
      <c r="A55" s="8"/>
      <c r="B55" s="14" t="s">
        <v>45</v>
      </c>
      <c r="C55" s="7" t="s">
        <v>42</v>
      </c>
      <c r="D55" s="6">
        <f t="shared" si="12"/>
        <v>9</v>
      </c>
      <c r="E55" s="6">
        <f t="shared" si="12"/>
        <v>7</v>
      </c>
      <c r="F55" s="6">
        <f t="shared" si="10"/>
        <v>-2</v>
      </c>
      <c r="G55" s="1"/>
      <c r="H55" s="1"/>
      <c r="I55" s="1"/>
      <c r="J55" s="1"/>
    </row>
    <row r="56" spans="1:10" x14ac:dyDescent="0.25">
      <c r="A56" s="8"/>
      <c r="B56" s="14" t="s">
        <v>46</v>
      </c>
      <c r="C56" s="7" t="s">
        <v>42</v>
      </c>
      <c r="D56" s="6">
        <f t="shared" si="12"/>
        <v>11</v>
      </c>
      <c r="E56" s="6">
        <f t="shared" si="12"/>
        <v>21</v>
      </c>
      <c r="F56" s="6">
        <f t="shared" si="10"/>
        <v>10</v>
      </c>
      <c r="G56" s="1"/>
      <c r="H56" s="1"/>
      <c r="I56" s="1"/>
      <c r="J56" s="1"/>
    </row>
    <row r="57" spans="1:10" x14ac:dyDescent="0.25">
      <c r="A57" s="8"/>
      <c r="B57" s="14" t="s">
        <v>47</v>
      </c>
      <c r="C57" s="7" t="s">
        <v>42</v>
      </c>
      <c r="D57" s="6">
        <f t="shared" si="12"/>
        <v>5</v>
      </c>
      <c r="E57" s="6">
        <f t="shared" si="12"/>
        <v>3</v>
      </c>
      <c r="F57" s="6">
        <f t="shared" si="10"/>
        <v>-2</v>
      </c>
      <c r="G57" s="1"/>
      <c r="H57" s="1"/>
      <c r="I57" s="1"/>
      <c r="J57" s="1"/>
    </row>
    <row r="58" spans="1:10" x14ac:dyDescent="0.25">
      <c r="A58" s="8"/>
      <c r="B58" s="14" t="s">
        <v>48</v>
      </c>
      <c r="C58" s="7" t="s">
        <v>42</v>
      </c>
      <c r="D58" s="6">
        <f t="shared" si="12"/>
        <v>17</v>
      </c>
      <c r="E58" s="6">
        <f t="shared" si="12"/>
        <v>15</v>
      </c>
      <c r="F58" s="6">
        <f t="shared" si="10"/>
        <v>-2</v>
      </c>
      <c r="G58" s="1"/>
      <c r="H58" s="1"/>
      <c r="I58" s="1"/>
      <c r="J58" s="1"/>
    </row>
    <row r="59" spans="1:10" x14ac:dyDescent="0.25">
      <c r="A59" s="8"/>
      <c r="B59" s="14" t="s">
        <v>49</v>
      </c>
      <c r="C59" s="7" t="s">
        <v>42</v>
      </c>
      <c r="D59" s="6">
        <f t="shared" si="12"/>
        <v>12</v>
      </c>
      <c r="E59" s="6">
        <f t="shared" si="12"/>
        <v>12</v>
      </c>
      <c r="F59" s="6">
        <f t="shared" si="10"/>
        <v>0</v>
      </c>
      <c r="G59" s="1"/>
      <c r="H59" s="1"/>
      <c r="I59" s="1"/>
      <c r="J59" s="1"/>
    </row>
    <row r="60" spans="1:10" x14ac:dyDescent="0.25">
      <c r="A60" s="8"/>
      <c r="B60" s="14" t="s">
        <v>50</v>
      </c>
      <c r="C60" s="7" t="s">
        <v>42</v>
      </c>
      <c r="D60" s="6">
        <f t="shared" si="12"/>
        <v>5</v>
      </c>
      <c r="E60" s="6">
        <f t="shared" si="12"/>
        <v>7</v>
      </c>
      <c r="F60" s="6">
        <f t="shared" si="10"/>
        <v>2</v>
      </c>
      <c r="G60" s="1"/>
      <c r="H60" s="1"/>
      <c r="I60" s="1"/>
      <c r="J60" s="1"/>
    </row>
    <row r="61" spans="1:10" x14ac:dyDescent="0.25">
      <c r="A61" s="8"/>
      <c r="B61" s="14" t="s">
        <v>51</v>
      </c>
      <c r="C61" s="7" t="s">
        <v>42</v>
      </c>
      <c r="D61" s="6">
        <f t="shared" si="12"/>
        <v>34</v>
      </c>
      <c r="E61" s="6">
        <f t="shared" si="12"/>
        <v>49</v>
      </c>
      <c r="F61" s="6">
        <f t="shared" si="10"/>
        <v>15</v>
      </c>
      <c r="G61" s="1"/>
      <c r="H61" s="1"/>
      <c r="I61" s="1"/>
      <c r="J61" s="1"/>
    </row>
    <row r="62" spans="1:10" ht="30.75" customHeight="1" x14ac:dyDescent="0.25">
      <c r="A62" s="8"/>
      <c r="B62" s="18" t="s">
        <v>82</v>
      </c>
      <c r="C62" s="7" t="s">
        <v>42</v>
      </c>
      <c r="D62" s="6">
        <f>D83+D99</f>
        <v>42</v>
      </c>
      <c r="E62" s="6">
        <f>E83+E99</f>
        <v>27</v>
      </c>
      <c r="F62" s="6">
        <f t="shared" si="10"/>
        <v>-15</v>
      </c>
      <c r="G62" s="1"/>
      <c r="H62" s="1"/>
      <c r="I62" s="1"/>
      <c r="J62" s="1"/>
    </row>
    <row r="63" spans="1:10" ht="16.5" customHeight="1" x14ac:dyDescent="0.25">
      <c r="A63" s="7">
        <v>13</v>
      </c>
      <c r="B63" s="14" t="s">
        <v>64</v>
      </c>
      <c r="C63" s="7" t="s">
        <v>42</v>
      </c>
      <c r="D63" s="6">
        <f>SUM(D64:D72)</f>
        <v>0</v>
      </c>
      <c r="E63" s="6">
        <f>SUM(E64:E72)</f>
        <v>2</v>
      </c>
      <c r="F63" s="6">
        <f t="shared" si="10"/>
        <v>2</v>
      </c>
      <c r="G63" s="1"/>
      <c r="H63" s="1"/>
      <c r="I63" s="1"/>
      <c r="J63" s="1"/>
    </row>
    <row r="64" spans="1:10" x14ac:dyDescent="0.25">
      <c r="A64" s="7"/>
      <c r="B64" s="15" t="s">
        <v>43</v>
      </c>
      <c r="C64" s="7" t="s">
        <v>42</v>
      </c>
      <c r="D64" s="4"/>
      <c r="E64" s="4">
        <v>1</v>
      </c>
      <c r="F64" s="4">
        <f>E64-D64</f>
        <v>1</v>
      </c>
      <c r="G64" s="1"/>
      <c r="H64" s="1"/>
      <c r="I64" s="1"/>
      <c r="J64" s="1"/>
    </row>
    <row r="65" spans="1:10" x14ac:dyDescent="0.25">
      <c r="A65" s="8"/>
      <c r="B65" s="15" t="s">
        <v>44</v>
      </c>
      <c r="C65" s="8" t="s">
        <v>42</v>
      </c>
      <c r="D65" s="4"/>
      <c r="E65" s="4"/>
      <c r="F65" s="4">
        <f t="shared" si="10"/>
        <v>0</v>
      </c>
      <c r="G65" s="1"/>
      <c r="H65" s="1"/>
      <c r="I65" s="1"/>
      <c r="J65" s="1"/>
    </row>
    <row r="66" spans="1:10" x14ac:dyDescent="0.25">
      <c r="A66" s="8"/>
      <c r="B66" s="15" t="s">
        <v>45</v>
      </c>
      <c r="C66" s="8" t="s">
        <v>42</v>
      </c>
      <c r="D66" s="4"/>
      <c r="E66" s="4"/>
      <c r="F66" s="4">
        <f t="shared" si="10"/>
        <v>0</v>
      </c>
      <c r="G66" s="1"/>
      <c r="H66" s="1"/>
      <c r="I66" s="1"/>
      <c r="J66" s="1"/>
    </row>
    <row r="67" spans="1:10" x14ac:dyDescent="0.25">
      <c r="A67" s="8"/>
      <c r="B67" s="15" t="s">
        <v>46</v>
      </c>
      <c r="C67" s="8" t="s">
        <v>42</v>
      </c>
      <c r="D67" s="4"/>
      <c r="E67" s="4"/>
      <c r="F67" s="4">
        <f t="shared" si="10"/>
        <v>0</v>
      </c>
      <c r="G67" s="1"/>
      <c r="H67" s="1"/>
      <c r="I67" s="1"/>
      <c r="J67" s="1"/>
    </row>
    <row r="68" spans="1:10" x14ac:dyDescent="0.25">
      <c r="A68" s="8"/>
      <c r="B68" s="15" t="s">
        <v>47</v>
      </c>
      <c r="C68" s="8" t="s">
        <v>42</v>
      </c>
      <c r="D68" s="4"/>
      <c r="E68" s="4"/>
      <c r="F68" s="4">
        <f t="shared" si="10"/>
        <v>0</v>
      </c>
      <c r="G68" s="1"/>
      <c r="H68" s="1"/>
      <c r="I68" s="1"/>
      <c r="J68" s="1"/>
    </row>
    <row r="69" spans="1:10" x14ac:dyDescent="0.25">
      <c r="A69" s="8"/>
      <c r="B69" s="15" t="s">
        <v>48</v>
      </c>
      <c r="C69" s="8" t="s">
        <v>42</v>
      </c>
      <c r="D69" s="4"/>
      <c r="E69" s="4"/>
      <c r="F69" s="4">
        <f t="shared" si="10"/>
        <v>0</v>
      </c>
      <c r="G69" s="1"/>
      <c r="H69" s="1"/>
      <c r="I69" s="1"/>
      <c r="J69" s="1"/>
    </row>
    <row r="70" spans="1:10" x14ac:dyDescent="0.25">
      <c r="A70" s="8"/>
      <c r="B70" s="15" t="s">
        <v>49</v>
      </c>
      <c r="C70" s="8" t="s">
        <v>42</v>
      </c>
      <c r="D70" s="4"/>
      <c r="E70" s="4"/>
      <c r="F70" s="4">
        <f t="shared" si="10"/>
        <v>0</v>
      </c>
      <c r="G70" s="1"/>
      <c r="H70" s="1"/>
      <c r="I70" s="1"/>
      <c r="J70" s="1"/>
    </row>
    <row r="71" spans="1:10" x14ac:dyDescent="0.25">
      <c r="A71" s="8"/>
      <c r="B71" s="15" t="s">
        <v>50</v>
      </c>
      <c r="C71" s="8" t="s">
        <v>42</v>
      </c>
      <c r="D71" s="4"/>
      <c r="E71" s="4"/>
      <c r="F71" s="4">
        <f t="shared" si="10"/>
        <v>0</v>
      </c>
      <c r="G71" s="1"/>
      <c r="H71" s="1"/>
      <c r="I71" s="1"/>
      <c r="J71" s="1"/>
    </row>
    <row r="72" spans="1:10" x14ac:dyDescent="0.25">
      <c r="A72" s="8"/>
      <c r="B72" s="15" t="s">
        <v>51</v>
      </c>
      <c r="C72" s="8" t="s">
        <v>42</v>
      </c>
      <c r="D72" s="4"/>
      <c r="E72" s="4">
        <v>1</v>
      </c>
      <c r="F72" s="4">
        <f t="shared" si="10"/>
        <v>1</v>
      </c>
      <c r="G72" s="1"/>
      <c r="H72" s="1"/>
      <c r="I72" s="1"/>
      <c r="J72" s="1"/>
    </row>
    <row r="73" spans="1:10" x14ac:dyDescent="0.25">
      <c r="A73" s="7">
        <v>14</v>
      </c>
      <c r="B73" s="14" t="s">
        <v>86</v>
      </c>
      <c r="C73" s="8" t="s">
        <v>42</v>
      </c>
      <c r="D73" s="6">
        <f>SUM(D74:D83)</f>
        <v>38</v>
      </c>
      <c r="E73" s="6">
        <f>SUM(E74:E83)</f>
        <v>43</v>
      </c>
      <c r="F73" s="6">
        <f t="shared" si="10"/>
        <v>5</v>
      </c>
      <c r="G73" s="1"/>
      <c r="H73" s="1"/>
      <c r="I73" s="1"/>
      <c r="J73" s="1"/>
    </row>
    <row r="74" spans="1:10" x14ac:dyDescent="0.25">
      <c r="A74" s="7"/>
      <c r="B74" s="14" t="s">
        <v>43</v>
      </c>
      <c r="C74" s="7" t="s">
        <v>42</v>
      </c>
      <c r="D74" s="6">
        <v>4</v>
      </c>
      <c r="E74" s="6">
        <v>2</v>
      </c>
      <c r="F74" s="4">
        <f t="shared" si="10"/>
        <v>-2</v>
      </c>
      <c r="G74" s="1"/>
      <c r="H74" s="1"/>
      <c r="I74" s="1"/>
      <c r="J74" s="1"/>
    </row>
    <row r="75" spans="1:10" x14ac:dyDescent="0.25">
      <c r="A75" s="8"/>
      <c r="B75" s="14" t="s">
        <v>44</v>
      </c>
      <c r="C75" s="7" t="s">
        <v>42</v>
      </c>
      <c r="D75" s="6">
        <v>3</v>
      </c>
      <c r="E75" s="6">
        <v>2</v>
      </c>
      <c r="F75" s="4">
        <f t="shared" si="10"/>
        <v>-1</v>
      </c>
      <c r="G75" s="1"/>
      <c r="H75" s="1"/>
      <c r="I75" s="1"/>
      <c r="J75" s="1"/>
    </row>
    <row r="76" spans="1:10" x14ac:dyDescent="0.25">
      <c r="A76" s="8"/>
      <c r="B76" s="14" t="s">
        <v>45</v>
      </c>
      <c r="C76" s="7" t="s">
        <v>42</v>
      </c>
      <c r="D76" s="6">
        <v>4</v>
      </c>
      <c r="E76" s="6">
        <v>1</v>
      </c>
      <c r="F76" s="4">
        <f t="shared" si="10"/>
        <v>-3</v>
      </c>
      <c r="G76" s="1"/>
      <c r="H76" s="1"/>
      <c r="I76" s="1"/>
      <c r="J76" s="1"/>
    </row>
    <row r="77" spans="1:10" x14ac:dyDescent="0.25">
      <c r="A77" s="8"/>
      <c r="B77" s="14" t="s">
        <v>46</v>
      </c>
      <c r="C77" s="7" t="s">
        <v>42</v>
      </c>
      <c r="D77" s="6">
        <v>3</v>
      </c>
      <c r="E77" s="6">
        <v>9</v>
      </c>
      <c r="F77" s="4">
        <f t="shared" si="10"/>
        <v>6</v>
      </c>
      <c r="G77" s="1"/>
      <c r="H77" s="1"/>
      <c r="I77" s="1"/>
      <c r="J77" s="1"/>
    </row>
    <row r="78" spans="1:10" x14ac:dyDescent="0.25">
      <c r="A78" s="8"/>
      <c r="B78" s="14" t="s">
        <v>47</v>
      </c>
      <c r="C78" s="7" t="s">
        <v>42</v>
      </c>
      <c r="D78" s="6"/>
      <c r="E78" s="6">
        <v>1</v>
      </c>
      <c r="F78" s="4">
        <f t="shared" si="10"/>
        <v>1</v>
      </c>
      <c r="G78" s="1"/>
      <c r="H78" s="1"/>
      <c r="I78" s="1"/>
      <c r="J78" s="1"/>
    </row>
    <row r="79" spans="1:10" x14ac:dyDescent="0.25">
      <c r="A79" s="8"/>
      <c r="B79" s="14" t="s">
        <v>48</v>
      </c>
      <c r="C79" s="7" t="s">
        <v>42</v>
      </c>
      <c r="D79" s="6">
        <v>2</v>
      </c>
      <c r="E79" s="6">
        <v>7</v>
      </c>
      <c r="F79" s="4">
        <f t="shared" si="10"/>
        <v>5</v>
      </c>
      <c r="G79" s="1"/>
      <c r="H79" s="1"/>
      <c r="I79" s="1"/>
      <c r="J79" s="1"/>
    </row>
    <row r="80" spans="1:10" x14ac:dyDescent="0.25">
      <c r="A80" s="8"/>
      <c r="B80" s="14" t="s">
        <v>49</v>
      </c>
      <c r="C80" s="7" t="s">
        <v>42</v>
      </c>
      <c r="D80" s="6">
        <v>2</v>
      </c>
      <c r="E80" s="6">
        <v>2</v>
      </c>
      <c r="F80" s="4">
        <f t="shared" si="10"/>
        <v>0</v>
      </c>
      <c r="G80" s="1"/>
      <c r="H80" s="1"/>
      <c r="I80" s="1"/>
      <c r="J80" s="1"/>
    </row>
    <row r="81" spans="1:10" x14ac:dyDescent="0.25">
      <c r="A81" s="8"/>
      <c r="B81" s="14" t="s">
        <v>50</v>
      </c>
      <c r="C81" s="7" t="s">
        <v>42</v>
      </c>
      <c r="D81" s="6">
        <v>2</v>
      </c>
      <c r="E81" s="6">
        <v>3</v>
      </c>
      <c r="F81" s="4">
        <f t="shared" si="10"/>
        <v>1</v>
      </c>
      <c r="G81" s="1"/>
      <c r="H81" s="1"/>
      <c r="I81" s="1"/>
      <c r="J81" s="1"/>
    </row>
    <row r="82" spans="1:10" x14ac:dyDescent="0.25">
      <c r="A82" s="8"/>
      <c r="B82" s="14" t="s">
        <v>51</v>
      </c>
      <c r="C82" s="7" t="s">
        <v>42</v>
      </c>
      <c r="D82" s="6">
        <v>12</v>
      </c>
      <c r="E82" s="6">
        <v>11</v>
      </c>
      <c r="F82" s="4">
        <f>E82-D82</f>
        <v>-1</v>
      </c>
      <c r="G82" s="1"/>
      <c r="H82" s="1"/>
      <c r="I82" s="1"/>
      <c r="J82" s="1"/>
    </row>
    <row r="83" spans="1:10" ht="29.25" customHeight="1" x14ac:dyDescent="0.25">
      <c r="A83" s="8"/>
      <c r="B83" s="18" t="s">
        <v>82</v>
      </c>
      <c r="C83" s="7" t="s">
        <v>42</v>
      </c>
      <c r="D83" s="6">
        <v>6</v>
      </c>
      <c r="E83" s="6">
        <v>5</v>
      </c>
      <c r="F83" s="4">
        <f>E83-D83</f>
        <v>-1</v>
      </c>
      <c r="G83" s="1"/>
      <c r="H83" s="1"/>
      <c r="I83" s="1"/>
      <c r="J83" s="1"/>
    </row>
    <row r="84" spans="1:10" x14ac:dyDescent="0.25">
      <c r="A84" s="8"/>
      <c r="B84" s="18" t="s">
        <v>83</v>
      </c>
      <c r="C84" s="7" t="s">
        <v>84</v>
      </c>
      <c r="D84" s="6">
        <f>SUM(D85:D88)</f>
        <v>38</v>
      </c>
      <c r="E84" s="6">
        <f>SUM(E85:E88)</f>
        <v>43</v>
      </c>
      <c r="F84" s="4">
        <f>E84-D84</f>
        <v>5</v>
      </c>
      <c r="G84" s="1"/>
      <c r="H84" s="1"/>
      <c r="I84" s="1"/>
      <c r="J84" s="1"/>
    </row>
    <row r="85" spans="1:10" x14ac:dyDescent="0.25">
      <c r="A85" s="8"/>
      <c r="B85" s="15" t="s">
        <v>70</v>
      </c>
      <c r="C85" s="8" t="s">
        <v>42</v>
      </c>
      <c r="D85" s="4">
        <v>13</v>
      </c>
      <c r="E85" s="4">
        <v>12</v>
      </c>
      <c r="F85" s="4">
        <f t="shared" si="10"/>
        <v>-1</v>
      </c>
      <c r="G85" s="1"/>
      <c r="H85" s="1"/>
      <c r="I85" s="1"/>
      <c r="J85" s="1"/>
    </row>
    <row r="86" spans="1:10" x14ac:dyDescent="0.25">
      <c r="A86" s="8"/>
      <c r="B86" s="15" t="s">
        <v>71</v>
      </c>
      <c r="C86" s="8" t="s">
        <v>42</v>
      </c>
      <c r="D86" s="4">
        <v>8</v>
      </c>
      <c r="E86" s="4">
        <v>7</v>
      </c>
      <c r="F86" s="4">
        <f t="shared" si="10"/>
        <v>-1</v>
      </c>
      <c r="G86" s="1"/>
      <c r="H86" s="1"/>
      <c r="I86" s="1"/>
      <c r="J86" s="1"/>
    </row>
    <row r="87" spans="1:10" x14ac:dyDescent="0.25">
      <c r="A87" s="8"/>
      <c r="B87" s="15" t="s">
        <v>72</v>
      </c>
      <c r="C87" s="8" t="s">
        <v>42</v>
      </c>
      <c r="D87" s="4">
        <v>1</v>
      </c>
      <c r="E87" s="4">
        <v>4</v>
      </c>
      <c r="F87" s="4">
        <f t="shared" si="10"/>
        <v>3</v>
      </c>
      <c r="G87" s="1"/>
      <c r="H87" s="1"/>
      <c r="I87" s="1"/>
      <c r="J87" s="1"/>
    </row>
    <row r="88" spans="1:10" ht="18.75" customHeight="1" x14ac:dyDescent="0.25">
      <c r="A88" s="8"/>
      <c r="B88" s="15" t="s">
        <v>73</v>
      </c>
      <c r="C88" s="8" t="s">
        <v>42</v>
      </c>
      <c r="D88" s="4">
        <v>16</v>
      </c>
      <c r="E88" s="4">
        <v>20</v>
      </c>
      <c r="F88" s="4">
        <f t="shared" si="10"/>
        <v>4</v>
      </c>
      <c r="G88" s="1"/>
      <c r="H88" s="1"/>
      <c r="I88" s="1"/>
      <c r="J88" s="1"/>
    </row>
    <row r="89" spans="1:10" ht="16.5" customHeight="1" x14ac:dyDescent="0.25">
      <c r="A89" s="7">
        <v>15</v>
      </c>
      <c r="B89" s="14" t="s">
        <v>81</v>
      </c>
      <c r="C89" s="8" t="s">
        <v>42</v>
      </c>
      <c r="D89" s="6">
        <f>SUM(D90:D99)</f>
        <v>109</v>
      </c>
      <c r="E89" s="6">
        <f>SUM(E90:E99)</f>
        <v>108</v>
      </c>
      <c r="F89" s="6">
        <f t="shared" ref="F89" si="13">SUM(F90:F98)</f>
        <v>13</v>
      </c>
      <c r="G89" s="1"/>
      <c r="H89" s="1"/>
      <c r="I89" s="1"/>
      <c r="J89" s="1"/>
    </row>
    <row r="90" spans="1:10" x14ac:dyDescent="0.25">
      <c r="A90" s="7"/>
      <c r="B90" s="14" t="s">
        <v>43</v>
      </c>
      <c r="C90" s="7" t="s">
        <v>42</v>
      </c>
      <c r="D90" s="6">
        <v>4</v>
      </c>
      <c r="E90" s="6">
        <v>4</v>
      </c>
      <c r="F90" s="6">
        <f t="shared" si="10"/>
        <v>0</v>
      </c>
      <c r="G90" s="1"/>
      <c r="H90" s="1"/>
      <c r="I90" s="1"/>
      <c r="J90" s="1"/>
    </row>
    <row r="91" spans="1:10" x14ac:dyDescent="0.25">
      <c r="A91" s="8"/>
      <c r="B91" s="14" t="s">
        <v>44</v>
      </c>
      <c r="C91" s="7" t="s">
        <v>42</v>
      </c>
      <c r="D91" s="6">
        <v>1</v>
      </c>
      <c r="E91" s="6">
        <v>3</v>
      </c>
      <c r="F91" s="6">
        <f t="shared" si="10"/>
        <v>2</v>
      </c>
      <c r="G91" s="1"/>
      <c r="H91" s="1"/>
      <c r="I91" s="1"/>
      <c r="J91" s="1"/>
    </row>
    <row r="92" spans="1:10" x14ac:dyDescent="0.25">
      <c r="A92" s="8"/>
      <c r="B92" s="14" t="s">
        <v>45</v>
      </c>
      <c r="C92" s="7" t="s">
        <v>42</v>
      </c>
      <c r="D92" s="6">
        <v>5</v>
      </c>
      <c r="E92" s="6">
        <v>6</v>
      </c>
      <c r="F92" s="6">
        <f t="shared" si="10"/>
        <v>1</v>
      </c>
      <c r="G92" s="1"/>
      <c r="H92" s="1"/>
      <c r="I92" s="1"/>
      <c r="J92" s="1"/>
    </row>
    <row r="93" spans="1:10" x14ac:dyDescent="0.25">
      <c r="A93" s="8"/>
      <c r="B93" s="14" t="s">
        <v>46</v>
      </c>
      <c r="C93" s="7" t="s">
        <v>42</v>
      </c>
      <c r="D93" s="6">
        <v>8</v>
      </c>
      <c r="E93" s="6">
        <v>12</v>
      </c>
      <c r="F93" s="6">
        <f t="shared" si="10"/>
        <v>4</v>
      </c>
      <c r="G93" s="1"/>
      <c r="H93" s="1"/>
      <c r="I93" s="1"/>
      <c r="J93" s="1"/>
    </row>
    <row r="94" spans="1:10" x14ac:dyDescent="0.25">
      <c r="A94" s="8"/>
      <c r="B94" s="14" t="s">
        <v>47</v>
      </c>
      <c r="C94" s="7" t="s">
        <v>42</v>
      </c>
      <c r="D94" s="6">
        <v>5</v>
      </c>
      <c r="E94" s="6">
        <v>2</v>
      </c>
      <c r="F94" s="6">
        <f t="shared" si="10"/>
        <v>-3</v>
      </c>
      <c r="G94" s="1"/>
      <c r="H94" s="1"/>
      <c r="I94" s="1"/>
      <c r="J94" s="1"/>
    </row>
    <row r="95" spans="1:10" x14ac:dyDescent="0.25">
      <c r="A95" s="8"/>
      <c r="B95" s="14" t="s">
        <v>48</v>
      </c>
      <c r="C95" s="7" t="s">
        <v>42</v>
      </c>
      <c r="D95" s="6">
        <v>15</v>
      </c>
      <c r="E95" s="6">
        <v>8</v>
      </c>
      <c r="F95" s="6">
        <f t="shared" si="10"/>
        <v>-7</v>
      </c>
      <c r="G95" s="1"/>
      <c r="H95" s="1"/>
      <c r="I95" s="1"/>
      <c r="J95" s="1"/>
    </row>
    <row r="96" spans="1:10" x14ac:dyDescent="0.25">
      <c r="A96" s="8"/>
      <c r="B96" s="14" t="s">
        <v>49</v>
      </c>
      <c r="C96" s="7" t="s">
        <v>42</v>
      </c>
      <c r="D96" s="6">
        <v>10</v>
      </c>
      <c r="E96" s="6">
        <v>10</v>
      </c>
      <c r="F96" s="6">
        <f t="shared" si="10"/>
        <v>0</v>
      </c>
      <c r="G96" s="1"/>
      <c r="H96" s="1"/>
      <c r="I96" s="1"/>
      <c r="J96" s="1"/>
    </row>
    <row r="97" spans="1:10" x14ac:dyDescent="0.25">
      <c r="A97" s="8"/>
      <c r="B97" s="14" t="s">
        <v>50</v>
      </c>
      <c r="C97" s="7" t="s">
        <v>42</v>
      </c>
      <c r="D97" s="6">
        <v>3</v>
      </c>
      <c r="E97" s="6">
        <v>4</v>
      </c>
      <c r="F97" s="6">
        <f t="shared" si="10"/>
        <v>1</v>
      </c>
      <c r="G97" s="1"/>
      <c r="H97" s="1"/>
      <c r="I97" s="1"/>
      <c r="J97" s="1"/>
    </row>
    <row r="98" spans="1:10" x14ac:dyDescent="0.25">
      <c r="A98" s="8"/>
      <c r="B98" s="14" t="s">
        <v>51</v>
      </c>
      <c r="C98" s="7" t="s">
        <v>42</v>
      </c>
      <c r="D98" s="6">
        <v>22</v>
      </c>
      <c r="E98" s="6">
        <v>37</v>
      </c>
      <c r="F98" s="6">
        <f>E98-D98</f>
        <v>15</v>
      </c>
      <c r="G98" s="1"/>
      <c r="H98" s="1"/>
      <c r="I98" s="1"/>
      <c r="J98" s="1"/>
    </row>
    <row r="99" spans="1:10" ht="34.5" customHeight="1" x14ac:dyDescent="0.25">
      <c r="A99" s="8"/>
      <c r="B99" s="18" t="s">
        <v>82</v>
      </c>
      <c r="C99" s="7" t="s">
        <v>42</v>
      </c>
      <c r="D99" s="6">
        <v>36</v>
      </c>
      <c r="E99" s="6">
        <v>22</v>
      </c>
      <c r="F99" s="6">
        <f>E99-D99</f>
        <v>-14</v>
      </c>
      <c r="G99" s="1"/>
      <c r="H99" s="1"/>
      <c r="I99" s="1"/>
      <c r="J99" s="1"/>
    </row>
    <row r="100" spans="1:10" x14ac:dyDescent="0.25">
      <c r="A100" s="8"/>
      <c r="B100" s="18" t="s">
        <v>85</v>
      </c>
      <c r="C100" s="7" t="s">
        <v>84</v>
      </c>
      <c r="D100" s="6">
        <f>SUM(D101:D106)</f>
        <v>109</v>
      </c>
      <c r="E100" s="6">
        <f>SUM(E101:E106)</f>
        <v>108</v>
      </c>
      <c r="F100" s="6">
        <f t="shared" si="10"/>
        <v>-1</v>
      </c>
      <c r="G100" s="1"/>
      <c r="H100" s="1"/>
      <c r="I100" s="1"/>
      <c r="J100" s="1"/>
    </row>
    <row r="101" spans="1:10" x14ac:dyDescent="0.25">
      <c r="A101" s="8"/>
      <c r="B101" s="15" t="s">
        <v>74</v>
      </c>
      <c r="C101" s="8" t="s">
        <v>42</v>
      </c>
      <c r="D101" s="4">
        <v>5</v>
      </c>
      <c r="E101" s="4">
        <v>7</v>
      </c>
      <c r="F101" s="4">
        <f t="shared" si="10"/>
        <v>2</v>
      </c>
      <c r="G101" s="1"/>
      <c r="H101" s="1"/>
      <c r="I101" s="1"/>
      <c r="J101" s="1"/>
    </row>
    <row r="102" spans="1:10" x14ac:dyDescent="0.25">
      <c r="A102" s="8"/>
      <c r="B102" s="15" t="s">
        <v>75</v>
      </c>
      <c r="C102" s="8" t="s">
        <v>42</v>
      </c>
      <c r="D102" s="4">
        <v>24</v>
      </c>
      <c r="E102" s="4">
        <v>21</v>
      </c>
      <c r="F102" s="4">
        <f t="shared" ref="F102:F106" si="14">E102-D102</f>
        <v>-3</v>
      </c>
      <c r="G102" s="1"/>
      <c r="H102" s="1"/>
      <c r="I102" s="1"/>
      <c r="J102" s="1"/>
    </row>
    <row r="103" spans="1:10" x14ac:dyDescent="0.25">
      <c r="A103" s="8"/>
      <c r="B103" s="15" t="s">
        <v>53</v>
      </c>
      <c r="C103" s="8" t="s">
        <v>42</v>
      </c>
      <c r="D103" s="4">
        <v>31</v>
      </c>
      <c r="E103" s="4">
        <v>28</v>
      </c>
      <c r="F103" s="4">
        <f t="shared" si="14"/>
        <v>-3</v>
      </c>
      <c r="G103" s="1"/>
      <c r="H103" s="1"/>
      <c r="I103" s="1"/>
      <c r="J103" s="1"/>
    </row>
    <row r="104" spans="1:10" x14ac:dyDescent="0.25">
      <c r="A104" s="8"/>
      <c r="B104" s="15" t="s">
        <v>54</v>
      </c>
      <c r="C104" s="8" t="s">
        <v>42</v>
      </c>
      <c r="D104" s="4">
        <v>8</v>
      </c>
      <c r="E104" s="4">
        <v>16</v>
      </c>
      <c r="F104" s="4">
        <f t="shared" si="14"/>
        <v>8</v>
      </c>
      <c r="G104" s="1"/>
      <c r="H104" s="1"/>
      <c r="I104" s="1"/>
      <c r="J104" s="1"/>
    </row>
    <row r="105" spans="1:10" x14ac:dyDescent="0.25">
      <c r="A105" s="8"/>
      <c r="B105" s="15" t="s">
        <v>55</v>
      </c>
      <c r="C105" s="8" t="s">
        <v>42</v>
      </c>
      <c r="D105" s="4">
        <v>8</v>
      </c>
      <c r="E105" s="4">
        <v>17</v>
      </c>
      <c r="F105" s="4">
        <f t="shared" si="14"/>
        <v>9</v>
      </c>
      <c r="G105" s="1"/>
      <c r="H105" s="1"/>
      <c r="I105" s="1"/>
      <c r="J105" s="1"/>
    </row>
    <row r="106" spans="1:10" x14ac:dyDescent="0.25">
      <c r="A106" s="8"/>
      <c r="B106" s="15" t="s">
        <v>56</v>
      </c>
      <c r="C106" s="8" t="s">
        <v>42</v>
      </c>
      <c r="D106" s="4">
        <v>33</v>
      </c>
      <c r="E106" s="4">
        <v>19</v>
      </c>
      <c r="F106" s="4">
        <f t="shared" si="14"/>
        <v>-14</v>
      </c>
      <c r="G106" s="1"/>
      <c r="H106" s="1"/>
      <c r="I106" s="1"/>
      <c r="J106" s="1"/>
    </row>
    <row r="107" spans="1:10" ht="18.75" customHeight="1" x14ac:dyDescent="0.25">
      <c r="A107" s="7">
        <v>16</v>
      </c>
      <c r="B107" s="14" t="s">
        <v>76</v>
      </c>
      <c r="C107" s="8" t="s">
        <v>42</v>
      </c>
      <c r="D107" s="6">
        <v>12493</v>
      </c>
      <c r="E107" s="6">
        <v>12505</v>
      </c>
      <c r="F107" s="6">
        <f t="shared" ref="F107:F119" si="15">E107-D107</f>
        <v>12</v>
      </c>
      <c r="G107" s="1"/>
      <c r="H107" s="1"/>
      <c r="I107" s="1"/>
      <c r="J107" s="1"/>
    </row>
    <row r="108" spans="1:10" ht="23.25" customHeight="1" x14ac:dyDescent="0.25">
      <c r="A108" s="7">
        <v>17</v>
      </c>
      <c r="B108" s="18" t="s">
        <v>57</v>
      </c>
      <c r="C108" s="7" t="s">
        <v>42</v>
      </c>
      <c r="D108" s="6">
        <f>SUM(D109:D110)</f>
        <v>10897</v>
      </c>
      <c r="E108" s="6">
        <f>SUM(E109:E110)</f>
        <v>11027</v>
      </c>
      <c r="F108" s="6">
        <f t="shared" si="15"/>
        <v>130</v>
      </c>
      <c r="G108" s="1"/>
      <c r="H108" s="1"/>
      <c r="I108" s="1"/>
      <c r="J108" s="1"/>
    </row>
    <row r="109" spans="1:10" x14ac:dyDescent="0.25">
      <c r="A109" s="7"/>
      <c r="B109" s="15" t="s">
        <v>58</v>
      </c>
      <c r="C109" s="7" t="s">
        <v>42</v>
      </c>
      <c r="D109" s="4">
        <v>9899</v>
      </c>
      <c r="E109" s="4">
        <v>9986</v>
      </c>
      <c r="F109" s="4">
        <f t="shared" si="15"/>
        <v>87</v>
      </c>
      <c r="G109" s="1"/>
      <c r="H109" s="1"/>
      <c r="I109" s="1"/>
      <c r="J109" s="1"/>
    </row>
    <row r="110" spans="1:10" x14ac:dyDescent="0.25">
      <c r="A110" s="8"/>
      <c r="B110" s="15" t="s">
        <v>59</v>
      </c>
      <c r="C110" s="8" t="s">
        <v>42</v>
      </c>
      <c r="D110" s="4">
        <v>998</v>
      </c>
      <c r="E110" s="4">
        <v>1041</v>
      </c>
      <c r="F110" s="4">
        <f t="shared" si="15"/>
        <v>43</v>
      </c>
      <c r="G110" s="1"/>
      <c r="H110" s="1"/>
      <c r="I110" s="1"/>
      <c r="J110" s="1"/>
    </row>
    <row r="111" spans="1:10" ht="30.75" customHeight="1" x14ac:dyDescent="0.25">
      <c r="A111" s="8"/>
      <c r="B111" s="15" t="s">
        <v>60</v>
      </c>
      <c r="C111" s="8" t="s">
        <v>42</v>
      </c>
      <c r="D111" s="10">
        <f>D108/D107%</f>
        <v>87.224845913711675</v>
      </c>
      <c r="E111" s="10">
        <f>E108/E107%</f>
        <v>88.180727708916436</v>
      </c>
      <c r="F111" s="17">
        <f t="shared" si="15"/>
        <v>0.95588179520476046</v>
      </c>
      <c r="G111" s="1"/>
      <c r="H111" s="1"/>
      <c r="I111" s="1"/>
      <c r="J111" s="1"/>
    </row>
    <row r="112" spans="1:10" x14ac:dyDescent="0.25">
      <c r="A112" s="7">
        <v>18</v>
      </c>
      <c r="B112" s="15" t="s">
        <v>62</v>
      </c>
      <c r="C112" s="8" t="s">
        <v>61</v>
      </c>
      <c r="D112" s="5">
        <v>0.89</v>
      </c>
      <c r="E112" s="5">
        <v>0.95</v>
      </c>
      <c r="F112" s="4">
        <f t="shared" si="15"/>
        <v>5.9999999999999942E-2</v>
      </c>
      <c r="G112" s="1"/>
      <c r="H112" s="1"/>
      <c r="I112" s="1"/>
      <c r="J112" s="1"/>
    </row>
    <row r="113" spans="1:10" ht="17.25" customHeight="1" x14ac:dyDescent="0.25">
      <c r="A113" s="7">
        <v>19</v>
      </c>
      <c r="B113" s="15" t="s">
        <v>63</v>
      </c>
      <c r="C113" s="8" t="s">
        <v>42</v>
      </c>
      <c r="D113" s="4">
        <v>2</v>
      </c>
      <c r="E113" s="4">
        <v>1</v>
      </c>
      <c r="F113" s="4">
        <f t="shared" si="15"/>
        <v>-1</v>
      </c>
      <c r="G113" s="1"/>
      <c r="H113" s="1"/>
      <c r="I113" s="1"/>
      <c r="J113" s="1"/>
    </row>
    <row r="114" spans="1:10" ht="18.75" customHeight="1" x14ac:dyDescent="0.25">
      <c r="A114" s="7">
        <v>20</v>
      </c>
      <c r="B114" s="14" t="s">
        <v>89</v>
      </c>
      <c r="C114" s="7" t="s">
        <v>6</v>
      </c>
      <c r="D114" s="6">
        <f>SUM(D115:D119)</f>
        <v>28</v>
      </c>
      <c r="E114" s="6">
        <f>SUM(E115:E119)</f>
        <v>25</v>
      </c>
      <c r="F114" s="6">
        <f t="shared" si="15"/>
        <v>-3</v>
      </c>
      <c r="G114" s="1"/>
      <c r="H114" s="1"/>
      <c r="I114" s="1"/>
      <c r="J114" s="1"/>
    </row>
    <row r="115" spans="1:10" ht="18.75" customHeight="1" x14ac:dyDescent="0.25">
      <c r="A115" s="7"/>
      <c r="B115" s="15" t="s">
        <v>18</v>
      </c>
      <c r="C115" s="8" t="s">
        <v>6</v>
      </c>
      <c r="D115" s="4">
        <v>19</v>
      </c>
      <c r="E115" s="4">
        <v>14</v>
      </c>
      <c r="F115" s="4">
        <f t="shared" si="15"/>
        <v>-5</v>
      </c>
      <c r="G115" s="1"/>
      <c r="H115" s="1"/>
      <c r="I115" s="1"/>
      <c r="J115" s="1"/>
    </row>
    <row r="116" spans="1:10" ht="18.75" customHeight="1" x14ac:dyDescent="0.25">
      <c r="A116" s="7"/>
      <c r="B116" s="15" t="s">
        <v>19</v>
      </c>
      <c r="C116" s="8" t="s">
        <v>6</v>
      </c>
      <c r="D116" s="4">
        <v>9</v>
      </c>
      <c r="E116" s="4">
        <v>8</v>
      </c>
      <c r="F116" s="4">
        <f t="shared" si="15"/>
        <v>-1</v>
      </c>
      <c r="G116" s="1"/>
      <c r="H116" s="1"/>
      <c r="I116" s="1"/>
      <c r="J116" s="1"/>
    </row>
    <row r="117" spans="1:10" ht="18.75" customHeight="1" x14ac:dyDescent="0.25">
      <c r="A117" s="7"/>
      <c r="B117" s="15" t="s">
        <v>90</v>
      </c>
      <c r="C117" s="8" t="s">
        <v>6</v>
      </c>
      <c r="D117" s="4"/>
      <c r="E117" s="4">
        <v>1</v>
      </c>
      <c r="F117" s="4">
        <f t="shared" si="15"/>
        <v>1</v>
      </c>
      <c r="G117" s="1"/>
      <c r="H117" s="1"/>
      <c r="I117" s="1"/>
      <c r="J117" s="1"/>
    </row>
    <row r="118" spans="1:10" ht="18.75" customHeight="1" x14ac:dyDescent="0.25">
      <c r="A118" s="7"/>
      <c r="B118" s="15" t="s">
        <v>91</v>
      </c>
      <c r="C118" s="8" t="s">
        <v>6</v>
      </c>
      <c r="D118" s="4"/>
      <c r="E118" s="4">
        <v>1</v>
      </c>
      <c r="F118" s="4">
        <f t="shared" si="15"/>
        <v>1</v>
      </c>
      <c r="G118" s="1"/>
      <c r="H118" s="1"/>
      <c r="I118" s="1"/>
      <c r="J118" s="1"/>
    </row>
    <row r="119" spans="1:10" ht="18.75" customHeight="1" x14ac:dyDescent="0.25">
      <c r="A119" s="7"/>
      <c r="B119" s="15" t="s">
        <v>92</v>
      </c>
      <c r="C119" s="8" t="s">
        <v>6</v>
      </c>
      <c r="D119" s="4"/>
      <c r="E119" s="4">
        <v>1</v>
      </c>
      <c r="F119" s="4">
        <f t="shared" si="15"/>
        <v>1</v>
      </c>
      <c r="G119" s="1"/>
      <c r="H119" s="1"/>
      <c r="I119" s="1"/>
      <c r="J119" s="1"/>
    </row>
    <row r="120" spans="1:10" ht="21" customHeight="1" x14ac:dyDescent="0.25">
      <c r="A120" s="7">
        <v>22</v>
      </c>
      <c r="B120" s="22" t="s">
        <v>88</v>
      </c>
      <c r="C120" s="23"/>
      <c r="D120" s="23"/>
      <c r="E120" s="23"/>
      <c r="F120" s="24"/>
    </row>
    <row r="121" spans="1:10" ht="37.5" customHeight="1" x14ac:dyDescent="0.25">
      <c r="A121" s="7"/>
      <c r="B121" s="25" t="s">
        <v>87</v>
      </c>
      <c r="C121" s="23"/>
      <c r="D121" s="23"/>
      <c r="E121" s="23"/>
      <c r="F121" s="24"/>
    </row>
  </sheetData>
  <mergeCells count="8">
    <mergeCell ref="B120:F120"/>
    <mergeCell ref="B121:F121"/>
    <mergeCell ref="A6:F6"/>
    <mergeCell ref="D4:E4"/>
    <mergeCell ref="A4:A5"/>
    <mergeCell ref="B4:B5"/>
    <mergeCell ref="C4:C5"/>
    <mergeCell ref="F4:F5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2024-02-09T03:01:31Z</dcterms:modified>
</cp:coreProperties>
</file>