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НДФЛ" sheetId="1" r:id="rId1"/>
    <sheet name="Земельный" sheetId="2" r:id="rId2"/>
    <sheet name="Транспорт" sheetId="4" r:id="rId3"/>
  </sheets>
  <calcPr calcId="125725"/>
</workbook>
</file>

<file path=xl/calcChain.xml><?xml version="1.0" encoding="utf-8"?>
<calcChain xmlns="http://schemas.openxmlformats.org/spreadsheetml/2006/main">
  <c r="F19" i="2"/>
  <c r="G19"/>
  <c r="D22" i="1"/>
  <c r="D21"/>
  <c r="F13"/>
  <c r="F21" s="1"/>
  <c r="F22" s="1"/>
  <c r="F23" s="1"/>
  <c r="K19" i="2"/>
  <c r="K16"/>
  <c r="K14"/>
  <c r="B19"/>
  <c r="C13" i="1"/>
  <c r="C21" s="1"/>
  <c r="C22" s="1"/>
  <c r="I16"/>
  <c r="I19" i="2"/>
  <c r="H19"/>
  <c r="H11" i="1"/>
  <c r="I11" s="1"/>
  <c r="D23"/>
  <c r="I19"/>
  <c r="I18"/>
  <c r="I17"/>
  <c r="C19" i="2"/>
  <c r="E16"/>
  <c r="E14"/>
  <c r="H13" i="1"/>
  <c r="H21" s="1"/>
  <c r="I12"/>
  <c r="I20"/>
  <c r="E21"/>
  <c r="E22" s="1"/>
  <c r="E23" s="1"/>
  <c r="G21"/>
  <c r="G22" s="1"/>
  <c r="G23" s="1"/>
  <c r="I15"/>
  <c r="E19" i="2" l="1"/>
  <c r="I14" i="1"/>
  <c r="H22"/>
  <c r="I13" l="1"/>
  <c r="H23"/>
  <c r="I21" l="1"/>
  <c r="C23" l="1"/>
  <c r="I23" s="1"/>
  <c r="I22"/>
</calcChain>
</file>

<file path=xl/sharedStrings.xml><?xml version="1.0" encoding="utf-8"?>
<sst xmlns="http://schemas.openxmlformats.org/spreadsheetml/2006/main" count="96" uniqueCount="58">
  <si>
    <t>Поселение</t>
  </si>
  <si>
    <t>Школа</t>
  </si>
  <si>
    <t>Д/сад</t>
  </si>
  <si>
    <t>СДК</t>
  </si>
  <si>
    <t>Всего</t>
  </si>
  <si>
    <t>Начисление заработной платы за год (в рублях)</t>
  </si>
  <si>
    <t>Стандартные налоговые вычеты за год (в рублях) в том числе:</t>
  </si>
  <si>
    <t xml:space="preserve">Численность работников </t>
  </si>
  <si>
    <t>На первого ребенка: 1400 руб.</t>
  </si>
  <si>
    <t xml:space="preserve">На второго ребенка: 1400 руб. </t>
  </si>
  <si>
    <t xml:space="preserve">На третьего и последующего ребенка: 3000 руб. </t>
  </si>
  <si>
    <t>Налоговая база</t>
  </si>
  <si>
    <t>НДФЛ исчисленный 13%</t>
  </si>
  <si>
    <t>Отчисление в доход поселения 2%</t>
  </si>
  <si>
    <t>ФАП</t>
  </si>
  <si>
    <t>Наименование</t>
  </si>
  <si>
    <t>х</t>
  </si>
  <si>
    <t>Кадастровая стоимость (руб.)</t>
  </si>
  <si>
    <t>Земли населенных пунктов</t>
  </si>
  <si>
    <t>Категория земель</t>
  </si>
  <si>
    <t>Кадастровый номер</t>
  </si>
  <si>
    <t>Общая площадь (кв.м.)</t>
  </si>
  <si>
    <t>Размер земельного налога (руб.)</t>
  </si>
  <si>
    <t>Ставка земельного налога, %</t>
  </si>
  <si>
    <t>всего</t>
  </si>
  <si>
    <t>адм.здание</t>
  </si>
  <si>
    <t>Код вида транспортного средства</t>
  </si>
  <si>
    <t>Идентификационный номер транспортного средства</t>
  </si>
  <si>
    <t>Марка транспортного средства</t>
  </si>
  <si>
    <t>Регистрационный знак транспортного средства</t>
  </si>
  <si>
    <t>Налоговая база (л.с.)</t>
  </si>
  <si>
    <t>Сумма исчисленного налога</t>
  </si>
  <si>
    <t xml:space="preserve">Налоговая ставка </t>
  </si>
  <si>
    <t>Администрации сельского поселения сумона Аянгатинский</t>
  </si>
  <si>
    <t>Исполнитель: Аракчаа А.А.</t>
  </si>
  <si>
    <t xml:space="preserve">Двойном размере на первого ребенка: 2800*12 </t>
  </si>
  <si>
    <t>17:02:0901001:133</t>
  </si>
  <si>
    <t>17:02:0901002:1</t>
  </si>
  <si>
    <t>17:02:0901002:2</t>
  </si>
  <si>
    <t>Председатель администрации</t>
  </si>
  <si>
    <t>сельского поселения сумон Аянгатинский</t>
  </si>
  <si>
    <t>"УТВЕРЖДАЮ"</t>
  </si>
  <si>
    <t>Глава Хурала Представителей</t>
  </si>
  <si>
    <t>______________________________Донгак Х.О.</t>
  </si>
  <si>
    <t>___________________Донгак Х.О</t>
  </si>
  <si>
    <t>Исполнитель:____________ Аракчаа А.А.</t>
  </si>
  <si>
    <t>__________________________Саая А.О.</t>
  </si>
  <si>
    <t>_________________________Саая А.О.</t>
  </si>
  <si>
    <t>17:02:0901002:88</t>
  </si>
  <si>
    <t>Расчет поступления в доход Налога на доходы физических лиц на 2019 год и на плановый период 2020-2021 гг</t>
  </si>
  <si>
    <t>Двойном размере на второго и третьего ребенка-инвалида: 36000 *12</t>
  </si>
  <si>
    <t>Двойном размере на третього и последующего ребенка: 3000 руб.</t>
  </si>
  <si>
    <t>__________________Саая А.О.</t>
  </si>
  <si>
    <t>Вычеты на материальный помощь: 4000*3</t>
  </si>
  <si>
    <t xml:space="preserve">Расчет транспортного налога с организаций на 2020 год и на </t>
  </si>
  <si>
    <t>Расчет транспортного налога с организаций на 2020год и на плановый период 2021-2022 гг</t>
  </si>
  <si>
    <t>Расчет земельного налога на 2020 год и на плановый период 2021-2022гг</t>
  </si>
  <si>
    <t>нет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</si>
</sst>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i/>
      <sz val="9.5"/>
      <color rgb="FF333333"/>
      <name val="Arial"/>
      <family val="2"/>
      <charset val="204"/>
    </font>
    <font>
      <sz val="9.5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9.5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name val="Calibri"/>
      <family val="2"/>
      <charset val="204"/>
      <scheme val="minor"/>
    </font>
    <font>
      <sz val="9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12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8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9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topLeftCell="A7" workbookViewId="0">
      <selection activeCell="C13" sqref="C13"/>
    </sheetView>
  </sheetViews>
  <sheetFormatPr defaultRowHeight="15"/>
  <cols>
    <col min="1" max="1" width="1.7109375" customWidth="1"/>
    <col min="2" max="2" width="58.42578125" customWidth="1"/>
    <col min="3" max="3" width="11.140625" customWidth="1"/>
    <col min="5" max="5" width="8.85546875" customWidth="1"/>
    <col min="6" max="6" width="8" hidden="1" customWidth="1"/>
    <col min="7" max="7" width="8.7109375" customWidth="1"/>
    <col min="8" max="8" width="8.140625" hidden="1" customWidth="1"/>
    <col min="9" max="9" width="10.28515625" customWidth="1"/>
  </cols>
  <sheetData>
    <row r="1" spans="1:12" ht="15" customHeight="1">
      <c r="A1" s="2"/>
      <c r="B1" s="20" t="s">
        <v>41</v>
      </c>
      <c r="C1" s="2"/>
      <c r="D1" s="2"/>
      <c r="E1" s="33" t="s">
        <v>41</v>
      </c>
      <c r="F1" s="33"/>
      <c r="G1" s="33"/>
      <c r="H1" s="33"/>
      <c r="I1" s="33"/>
      <c r="J1" s="2"/>
      <c r="K1" s="2"/>
      <c r="L1" s="2"/>
    </row>
    <row r="2" spans="1:12" ht="15" customHeight="1">
      <c r="A2" s="2"/>
      <c r="B2" s="20" t="s">
        <v>42</v>
      </c>
      <c r="C2" s="2"/>
      <c r="D2" s="2"/>
      <c r="E2" s="33" t="s">
        <v>39</v>
      </c>
      <c r="F2" s="33"/>
      <c r="G2" s="33"/>
      <c r="H2" s="33"/>
      <c r="I2" s="33"/>
      <c r="J2" s="2"/>
      <c r="K2" s="2"/>
      <c r="L2" s="2"/>
    </row>
    <row r="3" spans="1:12" ht="15" customHeight="1">
      <c r="A3" s="2"/>
      <c r="B3" s="20" t="s">
        <v>40</v>
      </c>
      <c r="C3" s="2"/>
      <c r="D3" s="2"/>
      <c r="E3" s="33" t="s">
        <v>40</v>
      </c>
      <c r="F3" s="33"/>
      <c r="G3" s="33"/>
      <c r="H3" s="33"/>
      <c r="I3" s="33"/>
      <c r="J3" s="2"/>
      <c r="K3" s="2"/>
      <c r="L3" s="2"/>
    </row>
    <row r="4" spans="1:12">
      <c r="A4" s="2"/>
      <c r="B4" s="20" t="s">
        <v>43</v>
      </c>
      <c r="C4" s="2"/>
      <c r="D4" s="2"/>
      <c r="E4" s="33" t="s">
        <v>52</v>
      </c>
      <c r="F4" s="33"/>
      <c r="G4" s="33"/>
      <c r="H4" s="33"/>
      <c r="I4" s="33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8.5" customHeight="1">
      <c r="A7" s="2"/>
      <c r="B7" s="34" t="s">
        <v>49</v>
      </c>
      <c r="C7" s="35"/>
      <c r="D7" s="35"/>
      <c r="E7" s="35"/>
      <c r="F7" s="35"/>
      <c r="G7" s="35"/>
      <c r="H7" s="35"/>
      <c r="I7" s="35"/>
      <c r="J7" s="9"/>
      <c r="K7" s="9"/>
      <c r="L7" s="2"/>
    </row>
    <row r="8" spans="1:12">
      <c r="A8" s="2"/>
      <c r="B8" s="34" t="s">
        <v>33</v>
      </c>
      <c r="C8" s="35"/>
      <c r="D8" s="35"/>
      <c r="E8" s="35"/>
      <c r="F8" s="35"/>
      <c r="G8" s="35"/>
      <c r="H8" s="35"/>
      <c r="I8" s="35"/>
      <c r="J8" s="9"/>
      <c r="K8" s="9"/>
      <c r="L8" s="2"/>
    </row>
    <row r="9" spans="1:12">
      <c r="A9" s="2"/>
      <c r="B9" s="3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6.25" customHeight="1">
      <c r="B10" s="11" t="s">
        <v>15</v>
      </c>
      <c r="C10" s="7" t="s">
        <v>0</v>
      </c>
      <c r="D10" s="7" t="s">
        <v>1</v>
      </c>
      <c r="E10" s="7" t="s">
        <v>2</v>
      </c>
      <c r="F10" s="7" t="s">
        <v>3</v>
      </c>
      <c r="G10" s="7" t="s">
        <v>3</v>
      </c>
      <c r="H10" s="7" t="s">
        <v>14</v>
      </c>
      <c r="I10" s="7" t="s">
        <v>4</v>
      </c>
      <c r="J10" s="5"/>
    </row>
    <row r="11" spans="1:12">
      <c r="B11" s="6" t="s">
        <v>7</v>
      </c>
      <c r="C11" s="14">
        <v>8</v>
      </c>
      <c r="D11" s="16">
        <v>36</v>
      </c>
      <c r="E11" s="16">
        <v>20</v>
      </c>
      <c r="F11" s="16">
        <v>6</v>
      </c>
      <c r="G11" s="16">
        <v>8</v>
      </c>
      <c r="H11" s="16">
        <f>2+1+1+1</f>
        <v>5</v>
      </c>
      <c r="I11" s="16">
        <f>SUM(C11:H11)</f>
        <v>83</v>
      </c>
      <c r="J11" s="5"/>
    </row>
    <row r="12" spans="1:12">
      <c r="B12" s="6" t="s">
        <v>5</v>
      </c>
      <c r="C12" s="7">
        <v>1985800</v>
      </c>
      <c r="D12" s="7">
        <v>10228584</v>
      </c>
      <c r="E12" s="7">
        <v>4451844</v>
      </c>
      <c r="F12" s="7"/>
      <c r="G12" s="7">
        <v>2298893</v>
      </c>
      <c r="H12" s="7"/>
      <c r="I12" s="7">
        <f t="shared" ref="I12:I22" si="0">SUM(C12:H12)</f>
        <v>18965121</v>
      </c>
      <c r="J12" s="5"/>
    </row>
    <row r="13" spans="1:12">
      <c r="B13" s="6" t="s">
        <v>6</v>
      </c>
      <c r="C13" s="7">
        <f>C14+C15+C16+C20+C17+C18+C19</f>
        <v>1003200</v>
      </c>
      <c r="D13" s="7">
        <v>1675200</v>
      </c>
      <c r="E13" s="7">
        <v>343200</v>
      </c>
      <c r="F13" s="7">
        <f>F14+F15+F16+F20</f>
        <v>0</v>
      </c>
      <c r="G13" s="7">
        <v>626400</v>
      </c>
      <c r="H13" s="7">
        <f t="shared" ref="H13" si="1">H14+H15+H16+H20</f>
        <v>0</v>
      </c>
      <c r="I13" s="7">
        <f t="shared" si="0"/>
        <v>3648000</v>
      </c>
      <c r="J13" s="5"/>
    </row>
    <row r="14" spans="1:12">
      <c r="B14" s="6" t="s">
        <v>8</v>
      </c>
      <c r="C14" s="7">
        <v>117600</v>
      </c>
      <c r="D14" s="7"/>
      <c r="E14" s="7"/>
      <c r="F14" s="7"/>
      <c r="G14" s="7"/>
      <c r="H14" s="7"/>
      <c r="I14" s="7">
        <f t="shared" si="0"/>
        <v>117600</v>
      </c>
      <c r="J14" s="5"/>
    </row>
    <row r="15" spans="1:12">
      <c r="B15" s="6" t="s">
        <v>9</v>
      </c>
      <c r="C15" s="7">
        <v>84000</v>
      </c>
      <c r="D15" s="7"/>
      <c r="E15" s="7"/>
      <c r="F15" s="7"/>
      <c r="G15" s="7"/>
      <c r="H15" s="7"/>
      <c r="I15" s="7">
        <f t="shared" si="0"/>
        <v>84000</v>
      </c>
      <c r="J15" s="5"/>
    </row>
    <row r="16" spans="1:12">
      <c r="B16" s="6" t="s">
        <v>10</v>
      </c>
      <c r="C16" s="7">
        <v>324000</v>
      </c>
      <c r="D16" s="7"/>
      <c r="E16" s="7"/>
      <c r="F16" s="7"/>
      <c r="G16" s="7"/>
      <c r="H16" s="7"/>
      <c r="I16" s="7">
        <f t="shared" si="0"/>
        <v>324000</v>
      </c>
      <c r="J16" s="5"/>
    </row>
    <row r="17" spans="2:10">
      <c r="B17" s="6" t="s">
        <v>35</v>
      </c>
      <c r="C17" s="7">
        <v>33600</v>
      </c>
      <c r="D17" s="7"/>
      <c r="E17" s="7"/>
      <c r="F17" s="7"/>
      <c r="G17" s="7"/>
      <c r="H17" s="7"/>
      <c r="I17" s="7">
        <f t="shared" si="0"/>
        <v>33600</v>
      </c>
      <c r="J17" s="5"/>
    </row>
    <row r="18" spans="2:10" ht="14.25" customHeight="1">
      <c r="B18" s="6" t="s">
        <v>50</v>
      </c>
      <c r="C18" s="7">
        <v>432000</v>
      </c>
      <c r="D18" s="7"/>
      <c r="E18" s="7"/>
      <c r="F18" s="7"/>
      <c r="G18" s="7"/>
      <c r="H18" s="7"/>
      <c r="I18" s="7">
        <f t="shared" si="0"/>
        <v>432000</v>
      </c>
      <c r="J18" s="5"/>
    </row>
    <row r="19" spans="2:10" hidden="1">
      <c r="B19" s="6" t="s">
        <v>51</v>
      </c>
      <c r="C19" s="7"/>
      <c r="D19" s="7"/>
      <c r="E19" s="7"/>
      <c r="F19" s="7"/>
      <c r="G19" s="7"/>
      <c r="H19" s="7"/>
      <c r="I19" s="7">
        <f t="shared" si="0"/>
        <v>0</v>
      </c>
      <c r="J19" s="5"/>
    </row>
    <row r="20" spans="2:10">
      <c r="B20" s="6" t="s">
        <v>53</v>
      </c>
      <c r="C20" s="7">
        <v>12000</v>
      </c>
      <c r="D20" s="7"/>
      <c r="E20" s="7"/>
      <c r="F20" s="7"/>
      <c r="G20" s="7"/>
      <c r="H20" s="7"/>
      <c r="I20" s="7">
        <f t="shared" si="0"/>
        <v>12000</v>
      </c>
      <c r="J20" s="5"/>
    </row>
    <row r="21" spans="2:10">
      <c r="B21" s="6" t="s">
        <v>11</v>
      </c>
      <c r="C21" s="7">
        <f>C12-C13</f>
        <v>982600</v>
      </c>
      <c r="D21" s="7">
        <f>D12-D13</f>
        <v>8553384</v>
      </c>
      <c r="E21" s="7">
        <f t="shared" ref="E21:G21" si="2">E12-E13</f>
        <v>4108644</v>
      </c>
      <c r="F21" s="7">
        <f t="shared" si="2"/>
        <v>0</v>
      </c>
      <c r="G21" s="7">
        <f t="shared" si="2"/>
        <v>1672493</v>
      </c>
      <c r="H21" s="7">
        <f t="shared" ref="H21" si="3">H12-H13</f>
        <v>0</v>
      </c>
      <c r="I21" s="7">
        <f t="shared" si="0"/>
        <v>15317121</v>
      </c>
      <c r="J21" s="5"/>
    </row>
    <row r="22" spans="2:10">
      <c r="B22" s="6" t="s">
        <v>12</v>
      </c>
      <c r="C22" s="8">
        <f>C21*13%</f>
        <v>127738</v>
      </c>
      <c r="D22" s="8">
        <f>D21*13%</f>
        <v>1111939.92</v>
      </c>
      <c r="E22" s="8">
        <f t="shared" ref="E22:H22" si="4">E21*13%</f>
        <v>534123.72</v>
      </c>
      <c r="F22" s="8">
        <f t="shared" si="4"/>
        <v>0</v>
      </c>
      <c r="G22" s="8">
        <f t="shared" si="4"/>
        <v>217424.09</v>
      </c>
      <c r="H22" s="8">
        <f t="shared" si="4"/>
        <v>0</v>
      </c>
      <c r="I22" s="8">
        <f t="shared" si="0"/>
        <v>1991225.73</v>
      </c>
      <c r="J22" s="5"/>
    </row>
    <row r="23" spans="2:10" ht="33.75" customHeight="1">
      <c r="B23" s="30" t="s">
        <v>13</v>
      </c>
      <c r="C23" s="8">
        <f>C22*2%</f>
        <v>2554.7600000000002</v>
      </c>
      <c r="D23" s="8">
        <f t="shared" ref="D23:H23" si="5">D22*2%</f>
        <v>22238.7984</v>
      </c>
      <c r="E23" s="8">
        <f t="shared" si="5"/>
        <v>10682.474399999999</v>
      </c>
      <c r="F23" s="8">
        <f t="shared" si="5"/>
        <v>0</v>
      </c>
      <c r="G23" s="8">
        <f t="shared" si="5"/>
        <v>4348.4817999999996</v>
      </c>
      <c r="H23" s="8">
        <f t="shared" si="5"/>
        <v>0</v>
      </c>
      <c r="I23" s="8">
        <f>SUM(C23:H23)</f>
        <v>39824.514600000002</v>
      </c>
      <c r="J23" s="5"/>
    </row>
    <row r="24" spans="2:10">
      <c r="B24" s="1"/>
    </row>
    <row r="25" spans="2:10">
      <c r="B25" s="4"/>
      <c r="C25" s="5"/>
      <c r="D25" s="5"/>
      <c r="E25" s="5"/>
      <c r="F25" s="5"/>
      <c r="G25" s="5"/>
      <c r="H25" s="5"/>
      <c r="I25" s="5"/>
      <c r="J25" s="5"/>
    </row>
    <row r="26" spans="2:10">
      <c r="B26" s="18" t="s">
        <v>34</v>
      </c>
      <c r="C26" s="5"/>
      <c r="D26" s="5"/>
      <c r="E26" s="5"/>
      <c r="F26" s="5"/>
      <c r="G26" s="5"/>
      <c r="H26" s="5"/>
      <c r="I26" s="5"/>
      <c r="J26" s="5"/>
    </row>
    <row r="27" spans="2:10">
      <c r="B27" s="5"/>
      <c r="C27" s="5"/>
      <c r="D27" s="5"/>
      <c r="E27" s="5"/>
      <c r="F27" s="5"/>
      <c r="G27" s="5"/>
      <c r="H27" s="5"/>
      <c r="I27" s="5"/>
      <c r="J27" s="5"/>
    </row>
    <row r="28" spans="2:10">
      <c r="B28" s="5"/>
      <c r="C28" s="5"/>
      <c r="D28" s="5"/>
      <c r="E28" s="5"/>
      <c r="F28" s="5"/>
      <c r="G28" s="5"/>
      <c r="H28" s="5"/>
      <c r="I28" s="5"/>
      <c r="J28" s="5"/>
    </row>
  </sheetData>
  <mergeCells count="6">
    <mergeCell ref="E1:I1"/>
    <mergeCell ref="E4:I4"/>
    <mergeCell ref="B7:I7"/>
    <mergeCell ref="B8:I8"/>
    <mergeCell ref="E3:I3"/>
    <mergeCell ref="E2:I2"/>
  </mergeCells>
  <pageMargins left="0" right="0" top="0.74803149606299213" bottom="0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A9" sqref="A9:H9"/>
    </sheetView>
  </sheetViews>
  <sheetFormatPr defaultRowHeight="15"/>
  <cols>
    <col min="1" max="1" width="28.140625" customWidth="1"/>
    <col min="2" max="2" width="13.85546875" customWidth="1"/>
    <col min="3" max="4" width="14.140625" hidden="1" customWidth="1"/>
    <col min="5" max="5" width="9.42578125" customWidth="1"/>
    <col min="6" max="8" width="14.140625" customWidth="1"/>
    <col min="9" max="9" width="14.42578125" customWidth="1"/>
    <col min="10" max="10" width="14.140625" hidden="1" customWidth="1"/>
    <col min="11" max="11" width="15.28515625" customWidth="1"/>
  </cols>
  <sheetData>
    <row r="1" spans="1:12">
      <c r="A1" s="36" t="s">
        <v>41</v>
      </c>
      <c r="B1" s="36"/>
      <c r="C1" s="36"/>
      <c r="D1" s="36"/>
      <c r="E1" s="36"/>
      <c r="H1" s="33" t="s">
        <v>41</v>
      </c>
      <c r="I1" s="33"/>
      <c r="J1" s="33"/>
      <c r="K1" s="33"/>
      <c r="L1" s="33"/>
    </row>
    <row r="2" spans="1:12">
      <c r="A2" s="36" t="s">
        <v>42</v>
      </c>
      <c r="B2" s="36"/>
      <c r="C2" s="36"/>
      <c r="D2" s="36"/>
      <c r="E2" s="36"/>
      <c r="H2" s="33" t="s">
        <v>39</v>
      </c>
      <c r="I2" s="33"/>
      <c r="J2" s="33"/>
      <c r="K2" s="33"/>
      <c r="L2" s="33"/>
    </row>
    <row r="3" spans="1:12">
      <c r="A3" s="36" t="s">
        <v>40</v>
      </c>
      <c r="B3" s="36"/>
      <c r="C3" s="36"/>
      <c r="D3" s="36"/>
      <c r="E3" s="36"/>
      <c r="H3" s="33" t="s">
        <v>40</v>
      </c>
      <c r="I3" s="33"/>
      <c r="J3" s="33"/>
      <c r="K3" s="33"/>
      <c r="L3" s="33"/>
    </row>
    <row r="4" spans="1:12">
      <c r="A4" s="36" t="s">
        <v>43</v>
      </c>
      <c r="B4" s="36"/>
      <c r="C4" s="36"/>
      <c r="D4" s="36"/>
      <c r="E4" s="36"/>
      <c r="H4" s="33" t="s">
        <v>47</v>
      </c>
      <c r="I4" s="33"/>
      <c r="J4" s="33"/>
      <c r="K4" s="33"/>
      <c r="L4" s="33"/>
    </row>
    <row r="8" spans="1:12" ht="19.5" customHeight="1">
      <c r="A8" s="39" t="s">
        <v>56</v>
      </c>
      <c r="B8" s="40"/>
      <c r="C8" s="40"/>
      <c r="D8" s="40"/>
      <c r="E8" s="40"/>
      <c r="F8" s="40"/>
      <c r="G8" s="40"/>
      <c r="H8" s="40"/>
      <c r="I8" s="5"/>
      <c r="J8" s="5"/>
      <c r="K8" s="5"/>
      <c r="L8" s="5"/>
    </row>
    <row r="9" spans="1:12" ht="19.5" customHeight="1">
      <c r="A9" s="39" t="s">
        <v>33</v>
      </c>
      <c r="B9" s="40"/>
      <c r="C9" s="40"/>
      <c r="D9" s="40"/>
      <c r="E9" s="40"/>
      <c r="F9" s="40"/>
      <c r="G9" s="40"/>
      <c r="H9" s="40"/>
      <c r="I9" s="5"/>
      <c r="J9" s="5"/>
      <c r="K9" s="5"/>
      <c r="L9" s="5"/>
    </row>
    <row r="10" spans="1:12" ht="11.25" customHeight="1">
      <c r="A10" s="1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idden="1">
      <c r="A11" s="1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>
      <c r="A12" s="15" t="s">
        <v>15</v>
      </c>
      <c r="B12" s="41" t="s">
        <v>0</v>
      </c>
      <c r="C12" s="42"/>
      <c r="D12" s="42"/>
      <c r="E12" s="43"/>
      <c r="F12" s="37" t="s">
        <v>1</v>
      </c>
      <c r="G12" s="37" t="s">
        <v>2</v>
      </c>
      <c r="H12" s="44" t="s">
        <v>3</v>
      </c>
      <c r="I12" s="37" t="s">
        <v>14</v>
      </c>
      <c r="J12" s="37" t="s">
        <v>14</v>
      </c>
      <c r="K12" s="37" t="s">
        <v>4</v>
      </c>
      <c r="L12" s="13"/>
    </row>
    <row r="13" spans="1:12">
      <c r="A13" s="15"/>
      <c r="B13" s="16" t="s">
        <v>25</v>
      </c>
      <c r="C13" s="16"/>
      <c r="D13" s="16"/>
      <c r="E13" s="16" t="s">
        <v>24</v>
      </c>
      <c r="F13" s="38"/>
      <c r="G13" s="38"/>
      <c r="H13" s="45"/>
      <c r="I13" s="38"/>
      <c r="J13" s="38"/>
      <c r="K13" s="38"/>
      <c r="L13" s="13"/>
    </row>
    <row r="14" spans="1:12" ht="18" customHeight="1">
      <c r="A14" s="6" t="s">
        <v>17</v>
      </c>
      <c r="B14" s="7">
        <v>7943.42</v>
      </c>
      <c r="C14" s="7"/>
      <c r="D14" s="7"/>
      <c r="E14" s="7">
        <f>B14+C14+D14</f>
        <v>7943.42</v>
      </c>
      <c r="F14" s="7">
        <v>112685</v>
      </c>
      <c r="G14" s="7">
        <v>332675</v>
      </c>
      <c r="H14" s="7"/>
      <c r="I14" s="7">
        <v>12879.54</v>
      </c>
      <c r="J14" s="7"/>
      <c r="K14" s="8">
        <f>SUM(E14:J14)</f>
        <v>466182.95999999996</v>
      </c>
      <c r="L14" s="13"/>
    </row>
    <row r="15" spans="1:12">
      <c r="A15" s="6" t="s">
        <v>20</v>
      </c>
      <c r="B15" s="7" t="s">
        <v>48</v>
      </c>
      <c r="C15" s="7"/>
      <c r="D15" s="7"/>
      <c r="E15" s="7" t="s">
        <v>16</v>
      </c>
      <c r="F15" s="7" t="s">
        <v>37</v>
      </c>
      <c r="G15" s="7" t="s">
        <v>38</v>
      </c>
      <c r="H15" s="7"/>
      <c r="I15" s="7" t="s">
        <v>36</v>
      </c>
      <c r="J15" s="7"/>
      <c r="K15" s="8" t="s">
        <v>16</v>
      </c>
      <c r="L15" s="13"/>
    </row>
    <row r="16" spans="1:12">
      <c r="A16" s="6" t="s">
        <v>21</v>
      </c>
      <c r="B16" s="31">
        <v>383</v>
      </c>
      <c r="C16" s="31"/>
      <c r="D16" s="31"/>
      <c r="E16" s="31">
        <f t="shared" ref="E16:E19" si="0">B16+C16+D16</f>
        <v>383</v>
      </c>
      <c r="F16" s="31">
        <v>3100</v>
      </c>
      <c r="G16" s="31"/>
      <c r="H16" s="31">
        <v>242.9</v>
      </c>
      <c r="I16" s="31">
        <v>621</v>
      </c>
      <c r="J16" s="7"/>
      <c r="K16" s="8">
        <f>SUM(E16:J16)</f>
        <v>4346.8999999999996</v>
      </c>
      <c r="L16" s="13"/>
    </row>
    <row r="17" spans="1:12" ht="36.75">
      <c r="A17" s="6" t="s">
        <v>19</v>
      </c>
      <c r="B17" s="32" t="s">
        <v>18</v>
      </c>
      <c r="C17" s="32"/>
      <c r="D17" s="32"/>
      <c r="E17" s="31" t="s">
        <v>16</v>
      </c>
      <c r="F17" s="32" t="s">
        <v>18</v>
      </c>
      <c r="G17" s="32" t="s">
        <v>18</v>
      </c>
      <c r="H17" s="32" t="s">
        <v>18</v>
      </c>
      <c r="I17" s="32" t="s">
        <v>18</v>
      </c>
      <c r="J17" s="7"/>
      <c r="K17" s="8" t="s">
        <v>16</v>
      </c>
      <c r="L17" s="13"/>
    </row>
    <row r="18" spans="1:12">
      <c r="A18" s="6" t="s">
        <v>23</v>
      </c>
      <c r="B18" s="31">
        <v>1.5</v>
      </c>
      <c r="C18" s="31"/>
      <c r="D18" s="31"/>
      <c r="E18" s="31" t="s">
        <v>16</v>
      </c>
      <c r="F18" s="31">
        <v>1.5</v>
      </c>
      <c r="G18" s="31">
        <v>1.5</v>
      </c>
      <c r="H18" s="31">
        <v>1.5</v>
      </c>
      <c r="I18" s="31">
        <v>1.5</v>
      </c>
      <c r="J18" s="7"/>
      <c r="K18" s="8" t="s">
        <v>16</v>
      </c>
      <c r="L18" s="13"/>
    </row>
    <row r="19" spans="1:12">
      <c r="A19" s="6" t="s">
        <v>22</v>
      </c>
      <c r="B19" s="17">
        <f>B14*B18%</f>
        <v>119.15129999999999</v>
      </c>
      <c r="C19" s="8">
        <f t="shared" ref="C19" si="1">C14*C18%</f>
        <v>0</v>
      </c>
      <c r="D19" s="8">
        <v>0</v>
      </c>
      <c r="E19" s="17">
        <f t="shared" si="0"/>
        <v>119.15129999999999</v>
      </c>
      <c r="F19" s="17">
        <f>F14*F18%</f>
        <v>1690.2749999999999</v>
      </c>
      <c r="G19" s="17">
        <f>G14*G18%</f>
        <v>4990.125</v>
      </c>
      <c r="H19" s="17">
        <f t="shared" ref="H19:I19" si="2">H14*H18%</f>
        <v>0</v>
      </c>
      <c r="I19" s="17">
        <f t="shared" si="2"/>
        <v>193.19310000000002</v>
      </c>
      <c r="J19" s="7"/>
      <c r="K19" s="8">
        <f>SUM(E19:J19)</f>
        <v>6992.7444000000005</v>
      </c>
      <c r="L19" s="13"/>
    </row>
    <row r="20" spans="1:12">
      <c r="A20" s="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4" t="s">
        <v>45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mergeCells count="17">
    <mergeCell ref="K12:K13"/>
    <mergeCell ref="A8:H8"/>
    <mergeCell ref="A9:H9"/>
    <mergeCell ref="B12:E12"/>
    <mergeCell ref="F12:F13"/>
    <mergeCell ref="G12:G13"/>
    <mergeCell ref="H12:H13"/>
    <mergeCell ref="I12:I13"/>
    <mergeCell ref="J12:J13"/>
    <mergeCell ref="H1:L1"/>
    <mergeCell ref="H2:L2"/>
    <mergeCell ref="H3:L3"/>
    <mergeCell ref="H4:L4"/>
    <mergeCell ref="A1:E1"/>
    <mergeCell ref="A2:E2"/>
    <mergeCell ref="A3:E3"/>
    <mergeCell ref="A4:E4"/>
  </mergeCells>
  <pageMargins left="0" right="0" top="0.74803149606299213" bottom="0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D20" sqref="D20"/>
    </sheetView>
  </sheetViews>
  <sheetFormatPr defaultRowHeight="15"/>
  <cols>
    <col min="1" max="1" width="0.140625" customWidth="1"/>
    <col min="2" max="2" width="50.28515625" customWidth="1"/>
    <col min="3" max="3" width="18.7109375" customWidth="1"/>
    <col min="4" max="4" width="23.28515625" customWidth="1"/>
    <col min="5" max="5" width="12.7109375" customWidth="1"/>
  </cols>
  <sheetData>
    <row r="1" spans="1:10">
      <c r="B1" s="21" t="s">
        <v>41</v>
      </c>
      <c r="C1" s="33" t="s">
        <v>41</v>
      </c>
      <c r="D1" s="33"/>
      <c r="E1" s="33"/>
      <c r="F1" s="33"/>
      <c r="G1" s="33"/>
    </row>
    <row r="2" spans="1:10">
      <c r="B2" s="21" t="s">
        <v>42</v>
      </c>
      <c r="C2" s="33" t="s">
        <v>39</v>
      </c>
      <c r="D2" s="33"/>
      <c r="E2" s="33"/>
      <c r="F2" s="33"/>
      <c r="G2" s="33"/>
    </row>
    <row r="3" spans="1:10">
      <c r="B3" s="21" t="s">
        <v>40</v>
      </c>
      <c r="C3" s="33" t="s">
        <v>40</v>
      </c>
      <c r="D3" s="33"/>
      <c r="E3" s="33"/>
      <c r="F3" s="33"/>
      <c r="G3" s="33"/>
    </row>
    <row r="4" spans="1:10">
      <c r="B4" s="21" t="s">
        <v>44</v>
      </c>
      <c r="C4" s="33" t="s">
        <v>46</v>
      </c>
      <c r="D4" s="33"/>
      <c r="E4" s="33"/>
      <c r="F4" s="33"/>
      <c r="G4" s="33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34" t="s">
        <v>54</v>
      </c>
      <c r="C9" s="35"/>
      <c r="D9" s="2"/>
      <c r="E9" s="2"/>
      <c r="F9" s="2"/>
      <c r="G9" s="2"/>
      <c r="H9" s="2"/>
      <c r="I9" s="2"/>
      <c r="J9" s="2"/>
    </row>
    <row r="10" spans="1:10">
      <c r="A10" s="2"/>
      <c r="B10" s="34" t="s">
        <v>55</v>
      </c>
      <c r="C10" s="35"/>
      <c r="D10" s="10"/>
      <c r="E10" s="10"/>
      <c r="F10" s="10"/>
      <c r="G10" s="10"/>
      <c r="H10" s="10"/>
      <c r="I10" s="10"/>
      <c r="J10" s="2"/>
    </row>
    <row r="11" spans="1:10">
      <c r="A11" s="2"/>
      <c r="B11" s="34" t="s">
        <v>33</v>
      </c>
      <c r="C11" s="35"/>
      <c r="D11" s="10"/>
      <c r="E11" s="10"/>
      <c r="F11" s="10"/>
      <c r="G11" s="10"/>
      <c r="H11" s="10"/>
      <c r="I11" s="10"/>
      <c r="J11" s="2"/>
    </row>
    <row r="12" spans="1:10">
      <c r="A12" s="2"/>
      <c r="B12" s="19"/>
      <c r="C12" s="22"/>
      <c r="D12" s="2"/>
      <c r="E12" s="2"/>
      <c r="F12" s="2"/>
      <c r="G12" s="2"/>
      <c r="H12" s="2"/>
      <c r="I12" s="2"/>
      <c r="J12" s="2"/>
    </row>
    <row r="13" spans="1:10" ht="26.25" customHeight="1">
      <c r="B13" s="23" t="s">
        <v>15</v>
      </c>
      <c r="C13" s="24" t="s">
        <v>0</v>
      </c>
      <c r="D13" s="5"/>
    </row>
    <row r="14" spans="1:10">
      <c r="B14" s="25" t="s">
        <v>26</v>
      </c>
      <c r="C14" s="24"/>
      <c r="D14" s="5"/>
    </row>
    <row r="15" spans="1:10">
      <c r="B15" s="25" t="s">
        <v>27</v>
      </c>
      <c r="C15" s="24"/>
      <c r="D15" s="5"/>
    </row>
    <row r="16" spans="1:10">
      <c r="B16" s="25" t="s">
        <v>28</v>
      </c>
      <c r="C16" s="24"/>
      <c r="D16" s="5"/>
    </row>
    <row r="17" spans="2:4">
      <c r="B17" s="25" t="s">
        <v>29</v>
      </c>
      <c r="C17" s="24"/>
      <c r="D17" s="5"/>
    </row>
    <row r="18" spans="2:4">
      <c r="B18" s="25" t="s">
        <v>30</v>
      </c>
      <c r="C18" s="24"/>
      <c r="D18" s="5"/>
    </row>
    <row r="19" spans="2:4">
      <c r="B19" s="25" t="s">
        <v>32</v>
      </c>
      <c r="C19" s="24"/>
      <c r="D19" s="5"/>
    </row>
    <row r="20" spans="2:4">
      <c r="B20" s="25" t="s">
        <v>31</v>
      </c>
      <c r="C20" s="24"/>
      <c r="D20" s="5"/>
    </row>
    <row r="21" spans="2:4">
      <c r="B21" s="26"/>
      <c r="C21" s="27" t="s">
        <v>57</v>
      </c>
    </row>
    <row r="22" spans="2:4">
      <c r="B22" s="28"/>
      <c r="C22" s="29"/>
      <c r="D22" s="5"/>
    </row>
    <row r="23" spans="2:4">
      <c r="B23" s="28"/>
      <c r="C23" s="29"/>
      <c r="D23" s="5"/>
    </row>
    <row r="24" spans="2:4">
      <c r="B24" s="28" t="s">
        <v>34</v>
      </c>
      <c r="C24" s="29"/>
      <c r="D24" s="5"/>
    </row>
    <row r="25" spans="2:4">
      <c r="B25" s="5"/>
      <c r="C25" s="5"/>
      <c r="D25" s="5"/>
    </row>
    <row r="26" spans="2:4">
      <c r="B26" s="5"/>
      <c r="C26" s="5"/>
      <c r="D26" s="5"/>
    </row>
  </sheetData>
  <mergeCells count="7">
    <mergeCell ref="B10:C10"/>
    <mergeCell ref="B11:C11"/>
    <mergeCell ref="C1:G1"/>
    <mergeCell ref="C2:G2"/>
    <mergeCell ref="C3:G3"/>
    <mergeCell ref="C4:G4"/>
    <mergeCell ref="B9:C9"/>
  </mergeCells>
  <pageMargins left="0.78740157480314965" right="0" top="0.74803149606299213" bottom="0" header="0" footer="0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НДФЛ</vt:lpstr>
      <vt:lpstr>Земельный</vt:lpstr>
      <vt:lpstr>Транспорт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2019-10-01T07:01:58Z</dcterms:modified>
</cp:coreProperties>
</file>