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2" i="1" l="1"/>
  <c r="E63" i="1" l="1"/>
  <c r="D63" i="1"/>
  <c r="F67" i="1"/>
  <c r="E71" i="1"/>
  <c r="D71" i="1"/>
  <c r="F13" i="1"/>
  <c r="E57" i="1"/>
  <c r="E53" i="1"/>
  <c r="F34" i="1"/>
  <c r="E35" i="1"/>
  <c r="D35" i="1"/>
  <c r="F69" i="1"/>
  <c r="E29" i="1"/>
  <c r="E25" i="1" s="1"/>
  <c r="E73" i="1"/>
  <c r="D57" i="1"/>
  <c r="D53" i="1"/>
  <c r="E74" i="1"/>
  <c r="E49" i="1"/>
  <c r="D49" i="1"/>
  <c r="E48" i="1"/>
  <c r="D48" i="1"/>
  <c r="E47" i="1"/>
  <c r="D47" i="1"/>
  <c r="E45" i="1"/>
  <c r="D45" i="1"/>
  <c r="D50" i="1"/>
  <c r="D29" i="1"/>
  <c r="E19" i="1"/>
  <c r="D19" i="1"/>
  <c r="E44" i="1"/>
  <c r="D42" i="1"/>
  <c r="E6" i="1"/>
  <c r="D6" i="1"/>
  <c r="F7" i="1"/>
  <c r="F9" i="1"/>
  <c r="F10" i="1"/>
  <c r="F11" i="1"/>
  <c r="F18" i="1"/>
  <c r="F20" i="1"/>
  <c r="F21" i="1"/>
  <c r="F22" i="1"/>
  <c r="F27" i="1"/>
  <c r="F28" i="1"/>
  <c r="F30" i="1"/>
  <c r="F31" i="1"/>
  <c r="F32" i="1"/>
  <c r="F36" i="1"/>
  <c r="F37" i="1"/>
  <c r="F38" i="1"/>
  <c r="F39" i="1"/>
  <c r="F40" i="1"/>
  <c r="F41" i="1"/>
  <c r="F66" i="1"/>
  <c r="E24" i="1" l="1"/>
  <c r="D70" i="1"/>
  <c r="E70" i="1"/>
  <c r="E46" i="1"/>
  <c r="F35" i="1"/>
  <c r="D25" i="1"/>
  <c r="D24" i="1" s="1"/>
  <c r="F62" i="1"/>
  <c r="F71" i="1"/>
  <c r="D74" i="1"/>
  <c r="F74" i="1" s="1"/>
  <c r="D73" i="1"/>
  <c r="F73" i="1" s="1"/>
  <c r="F14" i="1"/>
  <c r="E50" i="1"/>
  <c r="F50" i="1" s="1"/>
  <c r="F8" i="1"/>
  <c r="F51" i="1"/>
  <c r="F33" i="1"/>
  <c r="F68" i="1"/>
  <c r="D43" i="1"/>
  <c r="F26" i="1"/>
  <c r="F23" i="1"/>
  <c r="E43" i="1"/>
  <c r="F48" i="1"/>
  <c r="F49" i="1"/>
  <c r="F52" i="1"/>
  <c r="F55" i="1"/>
  <c r="F56" i="1"/>
  <c r="F58" i="1"/>
  <c r="F59" i="1"/>
  <c r="F60" i="1"/>
  <c r="F61" i="1"/>
  <c r="F64" i="1"/>
  <c r="F63" i="1"/>
  <c r="F54" i="1"/>
  <c r="E42" i="1"/>
  <c r="F42" i="1" s="1"/>
  <c r="F29" i="1"/>
  <c r="F19" i="1"/>
  <c r="F47" i="1"/>
  <c r="D46" i="1"/>
  <c r="F45" i="1"/>
  <c r="E15" i="1"/>
  <c r="F17" i="1"/>
  <c r="D15" i="1"/>
  <c r="D44" i="1"/>
  <c r="F44" i="1" s="1"/>
  <c r="F16" i="1"/>
  <c r="F12" i="1"/>
  <c r="F65" i="1"/>
  <c r="E72" i="1"/>
  <c r="F6" i="1"/>
  <c r="F24" i="1" l="1"/>
  <c r="F46" i="1"/>
  <c r="F72" i="1"/>
  <c r="F25" i="1"/>
  <c r="F43" i="1"/>
  <c r="F57" i="1"/>
  <c r="F53" i="1"/>
  <c r="F15" i="1"/>
  <c r="F70" i="1" l="1"/>
</calcChain>
</file>

<file path=xl/sharedStrings.xml><?xml version="1.0" encoding="utf-8"?>
<sst xmlns="http://schemas.openxmlformats.org/spreadsheetml/2006/main" count="147" uniqueCount="66">
  <si>
    <t>№ п/п</t>
  </si>
  <si>
    <t>Показатели</t>
  </si>
  <si>
    <t>Ед. изм</t>
  </si>
  <si>
    <t>Темпы                                       роста (+), снижения (-)</t>
  </si>
  <si>
    <t>Количество учреждений всего</t>
  </si>
  <si>
    <t>ед</t>
  </si>
  <si>
    <t>Муздрамтеатр</t>
  </si>
  <si>
    <t>Централизованная бухгалтерия</t>
  </si>
  <si>
    <t>ДШИ</t>
  </si>
  <si>
    <t>чел</t>
  </si>
  <si>
    <t>Численность работников всего</t>
  </si>
  <si>
    <t xml:space="preserve">Педработники </t>
  </si>
  <si>
    <t>Адм-управленческий персонал</t>
  </si>
  <si>
    <t>Вспомогательный персонал</t>
  </si>
  <si>
    <t>МУУК</t>
  </si>
  <si>
    <t xml:space="preserve">Финансирование всего </t>
  </si>
  <si>
    <t>тыс.руб.</t>
  </si>
  <si>
    <t>Оплата труда</t>
  </si>
  <si>
    <t>Начисления на оплату труда</t>
  </si>
  <si>
    <t>Коммунальные услуги всего</t>
  </si>
  <si>
    <t>Приобретение угля</t>
  </si>
  <si>
    <t>Электроэнергия</t>
  </si>
  <si>
    <t>Транспортные услуги</t>
  </si>
  <si>
    <t>Приобретение оборудования и инвентаря</t>
  </si>
  <si>
    <t>Услуги связи</t>
  </si>
  <si>
    <t>Проведение культмассовых мероприятий</t>
  </si>
  <si>
    <t xml:space="preserve">Уровень среднемесячной зарплаты </t>
  </si>
  <si>
    <t>руб</t>
  </si>
  <si>
    <t>РКЦС</t>
  </si>
  <si>
    <t xml:space="preserve">Библиотеки </t>
  </si>
  <si>
    <t>Количество кружков</t>
  </si>
  <si>
    <t>Охват детей в кружках</t>
  </si>
  <si>
    <t>Количество проведенных культмассовых мероприятий всего</t>
  </si>
  <si>
    <t>Количество посетителей проведенных мероприятий</t>
  </si>
  <si>
    <t>Обслужено читателей</t>
  </si>
  <si>
    <t>Количество проведенных мероприятий библиотечной системой</t>
  </si>
  <si>
    <t>Платные услуги</t>
  </si>
  <si>
    <t>Отчетный период</t>
  </si>
  <si>
    <t xml:space="preserve">Деятельность Управления культуры </t>
  </si>
  <si>
    <t>Численность населения</t>
  </si>
  <si>
    <t>%</t>
  </si>
  <si>
    <t>Удельный весь населения посетивших библиотек от общей численности населения</t>
  </si>
  <si>
    <t>Удельный весь населения посетивших культурно-массовых мероприятий от общей численности населения</t>
  </si>
  <si>
    <t>Численность детей с 7-18 лет</t>
  </si>
  <si>
    <t>Удельный весь охвата детей в кружки от общей численности детей с 7-18 лет</t>
  </si>
  <si>
    <t xml:space="preserve">Райцентр.клубная система </t>
  </si>
  <si>
    <t>Библиотеки</t>
  </si>
  <si>
    <t xml:space="preserve">Численность учащихся в ДШИ </t>
  </si>
  <si>
    <t xml:space="preserve">Количество классов-комплектов </t>
  </si>
  <si>
    <t xml:space="preserve">Наполняемость класс-комплектов </t>
  </si>
  <si>
    <t xml:space="preserve">Райцентр.клубных системах </t>
  </si>
  <si>
    <t>Библиотеках</t>
  </si>
  <si>
    <t xml:space="preserve"> до  14 лет</t>
  </si>
  <si>
    <t xml:space="preserve"> с 15 до  24 лет</t>
  </si>
  <si>
    <t xml:space="preserve"> с 24 лет и старше</t>
  </si>
  <si>
    <t>Райцентр.клубными системами</t>
  </si>
  <si>
    <t>Библиотеками</t>
  </si>
  <si>
    <t>Райцентр.клубных систем</t>
  </si>
  <si>
    <t>Библиотек</t>
  </si>
  <si>
    <t>Муздрамтеатра</t>
  </si>
  <si>
    <t>Муздрамтеатре</t>
  </si>
  <si>
    <t>Периодичность посещения культурно-массовых мероприятий одним жителем в год</t>
  </si>
  <si>
    <t>Периодичность посещения библиотек одним жителем в год</t>
  </si>
  <si>
    <t>Централизованные поставки:</t>
  </si>
  <si>
    <r>
      <t xml:space="preserve">Строительные материалы СДК с.Бижиктиг-Хая на общую сумму </t>
    </r>
    <r>
      <rPr>
        <b/>
        <sz val="11"/>
        <color theme="1"/>
        <rFont val="Times New Roman"/>
        <family val="1"/>
        <charset val="204"/>
      </rPr>
      <t xml:space="preserve">493 </t>
    </r>
    <r>
      <rPr>
        <sz val="11"/>
        <color theme="1"/>
        <rFont val="Times New Roman"/>
        <family val="1"/>
        <charset val="204"/>
      </rPr>
      <t>тыс.рублей</t>
    </r>
  </si>
  <si>
    <r>
      <t xml:space="preserve">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Приложение №</t>
    </r>
    <r>
      <rPr>
        <b/>
        <sz val="9"/>
        <color theme="1"/>
        <rFont val="Times New Roman"/>
        <family val="1"/>
        <charset val="204"/>
      </rPr>
      <t xml:space="preserve"> 9 </t>
    </r>
    <r>
      <rPr>
        <sz val="9"/>
        <color theme="1"/>
        <rFont val="Times New Roman"/>
        <family val="1"/>
        <charset val="204"/>
      </rPr>
      <t>к отчету КПСЭР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</si>
</sst>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abSelected="1" showWhiteSpace="0" zoomScaleNormal="100" workbookViewId="0">
      <selection activeCell="E11" sqref="E11"/>
    </sheetView>
  </sheetViews>
  <sheetFormatPr defaultRowHeight="15" x14ac:dyDescent="0.25"/>
  <cols>
    <col min="1" max="1" width="3.7109375" customWidth="1"/>
    <col min="2" max="2" width="35.85546875" customWidth="1"/>
    <col min="3" max="3" width="8.42578125" customWidth="1"/>
    <col min="4" max="4" width="13.42578125" bestFit="1" customWidth="1"/>
    <col min="5" max="5" width="12.85546875" bestFit="1" customWidth="1"/>
    <col min="6" max="6" width="10.140625" customWidth="1"/>
  </cols>
  <sheetData>
    <row r="1" spans="1:6" x14ac:dyDescent="0.25">
      <c r="A1" s="33" t="s">
        <v>65</v>
      </c>
      <c r="B1" s="33"/>
      <c r="C1" s="33"/>
      <c r="D1" s="33"/>
      <c r="E1" s="33"/>
      <c r="F1" s="33"/>
    </row>
    <row r="2" spans="1:6" x14ac:dyDescent="0.25">
      <c r="A2" s="34" t="s">
        <v>38</v>
      </c>
      <c r="B2" s="34"/>
      <c r="C2" s="34"/>
      <c r="D2" s="34"/>
      <c r="E2" s="34"/>
      <c r="F2" s="34"/>
    </row>
    <row r="3" spans="1:6" x14ac:dyDescent="0.25">
      <c r="A3" s="25"/>
      <c r="B3" s="25"/>
      <c r="C3" s="25"/>
      <c r="D3" s="25"/>
      <c r="E3" s="25"/>
      <c r="F3" s="25"/>
    </row>
    <row r="4" spans="1:6" ht="18.75" customHeight="1" x14ac:dyDescent="0.25">
      <c r="A4" s="38" t="s">
        <v>0</v>
      </c>
      <c r="B4" s="40" t="s">
        <v>1</v>
      </c>
      <c r="C4" s="42" t="s">
        <v>2</v>
      </c>
      <c r="D4" s="35" t="s">
        <v>37</v>
      </c>
      <c r="E4" s="35"/>
      <c r="F4" s="36" t="s">
        <v>3</v>
      </c>
    </row>
    <row r="5" spans="1:6" ht="22.5" customHeight="1" x14ac:dyDescent="0.25">
      <c r="A5" s="39"/>
      <c r="B5" s="41"/>
      <c r="C5" s="43"/>
      <c r="D5" s="3">
        <v>2021</v>
      </c>
      <c r="E5" s="3">
        <v>2022</v>
      </c>
      <c r="F5" s="37"/>
    </row>
    <row r="6" spans="1:6" ht="16.5" customHeight="1" x14ac:dyDescent="0.25">
      <c r="A6" s="2">
        <v>1</v>
      </c>
      <c r="B6" s="13" t="s">
        <v>4</v>
      </c>
      <c r="C6" s="4" t="s">
        <v>5</v>
      </c>
      <c r="D6" s="2">
        <f>D7+D8+D9+D11</f>
        <v>22</v>
      </c>
      <c r="E6" s="2">
        <f>E7+E8+E9+E11</f>
        <v>22</v>
      </c>
      <c r="F6" s="2">
        <f t="shared" ref="F6:F14" si="0">E6-D6</f>
        <v>0</v>
      </c>
    </row>
    <row r="7" spans="1:6" ht="18" customHeight="1" x14ac:dyDescent="0.25">
      <c r="A7" s="1"/>
      <c r="B7" s="19" t="s">
        <v>45</v>
      </c>
      <c r="C7" s="3" t="s">
        <v>5</v>
      </c>
      <c r="D7" s="1">
        <v>9</v>
      </c>
      <c r="E7" s="1">
        <v>9</v>
      </c>
      <c r="F7" s="1">
        <f t="shared" si="0"/>
        <v>0</v>
      </c>
    </row>
    <row r="8" spans="1:6" x14ac:dyDescent="0.25">
      <c r="A8" s="1"/>
      <c r="B8" s="19" t="s">
        <v>46</v>
      </c>
      <c r="C8" s="3" t="s">
        <v>5</v>
      </c>
      <c r="D8" s="1">
        <v>11</v>
      </c>
      <c r="E8" s="1">
        <v>11</v>
      </c>
      <c r="F8" s="1">
        <f t="shared" si="0"/>
        <v>0</v>
      </c>
    </row>
    <row r="9" spans="1:6" x14ac:dyDescent="0.25">
      <c r="A9" s="1"/>
      <c r="B9" s="19" t="s">
        <v>6</v>
      </c>
      <c r="C9" s="3" t="s">
        <v>5</v>
      </c>
      <c r="D9" s="1">
        <v>1</v>
      </c>
      <c r="E9" s="1">
        <v>1</v>
      </c>
      <c r="F9" s="1">
        <f t="shared" si="0"/>
        <v>0</v>
      </c>
    </row>
    <row r="10" spans="1:6" ht="18.75" customHeight="1" x14ac:dyDescent="0.25">
      <c r="A10" s="1"/>
      <c r="B10" s="19" t="s">
        <v>7</v>
      </c>
      <c r="C10" s="3" t="s">
        <v>5</v>
      </c>
      <c r="D10" s="1">
        <v>1</v>
      </c>
      <c r="E10" s="1">
        <v>1</v>
      </c>
      <c r="F10" s="1">
        <f t="shared" si="0"/>
        <v>0</v>
      </c>
    </row>
    <row r="11" spans="1:6" x14ac:dyDescent="0.25">
      <c r="A11" s="1"/>
      <c r="B11" s="19" t="s">
        <v>8</v>
      </c>
      <c r="C11" s="3" t="s">
        <v>5</v>
      </c>
      <c r="D11" s="1">
        <v>1</v>
      </c>
      <c r="E11" s="1">
        <v>1</v>
      </c>
      <c r="F11" s="1">
        <f t="shared" si="0"/>
        <v>0</v>
      </c>
    </row>
    <row r="12" spans="1:6" ht="15.75" customHeight="1" x14ac:dyDescent="0.25">
      <c r="A12" s="2">
        <v>2</v>
      </c>
      <c r="B12" s="13" t="s">
        <v>47</v>
      </c>
      <c r="C12" s="4" t="s">
        <v>9</v>
      </c>
      <c r="D12" s="2">
        <v>250</v>
      </c>
      <c r="E12" s="2">
        <v>256</v>
      </c>
      <c r="F12" s="2">
        <f t="shared" si="0"/>
        <v>6</v>
      </c>
    </row>
    <row r="13" spans="1:6" ht="18" customHeight="1" x14ac:dyDescent="0.25">
      <c r="A13" s="2">
        <v>3</v>
      </c>
      <c r="B13" s="13" t="s">
        <v>48</v>
      </c>
      <c r="C13" s="4" t="s">
        <v>5</v>
      </c>
      <c r="D13" s="2">
        <v>11</v>
      </c>
      <c r="E13" s="2">
        <v>11</v>
      </c>
      <c r="F13" s="2">
        <f t="shared" si="0"/>
        <v>0</v>
      </c>
    </row>
    <row r="14" spans="1:6" ht="16.5" customHeight="1" x14ac:dyDescent="0.25">
      <c r="A14" s="2">
        <v>4</v>
      </c>
      <c r="B14" s="13" t="s">
        <v>49</v>
      </c>
      <c r="C14" s="4" t="s">
        <v>9</v>
      </c>
      <c r="D14" s="5">
        <v>23</v>
      </c>
      <c r="E14" s="5">
        <v>23</v>
      </c>
      <c r="F14" s="5">
        <f t="shared" si="0"/>
        <v>0</v>
      </c>
    </row>
    <row r="15" spans="1:6" ht="17.25" customHeight="1" x14ac:dyDescent="0.25">
      <c r="A15" s="2">
        <v>5</v>
      </c>
      <c r="B15" s="13" t="s">
        <v>10</v>
      </c>
      <c r="C15" s="4" t="s">
        <v>9</v>
      </c>
      <c r="D15" s="2">
        <f>D16+D17+D18+D19+D23</f>
        <v>190</v>
      </c>
      <c r="E15" s="2">
        <f>E16+E17+E18+E19+E23</f>
        <v>189</v>
      </c>
      <c r="F15" s="2">
        <f t="shared" ref="F15:F35" si="1">E15-D15</f>
        <v>-1</v>
      </c>
    </row>
    <row r="16" spans="1:6" ht="18" customHeight="1" x14ac:dyDescent="0.25">
      <c r="A16" s="1"/>
      <c r="B16" s="19" t="s">
        <v>50</v>
      </c>
      <c r="C16" s="3" t="s">
        <v>9</v>
      </c>
      <c r="D16" s="17">
        <v>40</v>
      </c>
      <c r="E16" s="17">
        <v>39</v>
      </c>
      <c r="F16" s="17">
        <f t="shared" si="1"/>
        <v>-1</v>
      </c>
    </row>
    <row r="17" spans="1:6" x14ac:dyDescent="0.25">
      <c r="A17" s="1"/>
      <c r="B17" s="19" t="s">
        <v>51</v>
      </c>
      <c r="C17" s="3" t="s">
        <v>9</v>
      </c>
      <c r="D17" s="17">
        <v>24</v>
      </c>
      <c r="E17" s="17">
        <v>24</v>
      </c>
      <c r="F17" s="17">
        <f t="shared" si="1"/>
        <v>0</v>
      </c>
    </row>
    <row r="18" spans="1:6" x14ac:dyDescent="0.25">
      <c r="A18" s="1"/>
      <c r="B18" s="19" t="s">
        <v>60</v>
      </c>
      <c r="C18" s="3" t="s">
        <v>9</v>
      </c>
      <c r="D18" s="17">
        <v>12</v>
      </c>
      <c r="E18" s="17">
        <v>12</v>
      </c>
      <c r="F18" s="17">
        <f t="shared" si="1"/>
        <v>0</v>
      </c>
    </row>
    <row r="19" spans="1:6" x14ac:dyDescent="0.25">
      <c r="A19" s="1"/>
      <c r="B19" s="13" t="s">
        <v>8</v>
      </c>
      <c r="C19" s="4" t="s">
        <v>9</v>
      </c>
      <c r="D19" s="2">
        <f>SUM(D20:D22)</f>
        <v>29</v>
      </c>
      <c r="E19" s="2">
        <f>SUM(E20:E22)</f>
        <v>29</v>
      </c>
      <c r="F19" s="2">
        <f t="shared" si="1"/>
        <v>0</v>
      </c>
    </row>
    <row r="20" spans="1:6" x14ac:dyDescent="0.25">
      <c r="A20" s="1"/>
      <c r="B20" s="19" t="s">
        <v>11</v>
      </c>
      <c r="C20" s="3" t="s">
        <v>9</v>
      </c>
      <c r="D20" s="1">
        <v>17</v>
      </c>
      <c r="E20" s="1">
        <v>17</v>
      </c>
      <c r="F20" s="1">
        <f t="shared" si="1"/>
        <v>0</v>
      </c>
    </row>
    <row r="21" spans="1:6" ht="17.25" customHeight="1" x14ac:dyDescent="0.25">
      <c r="A21" s="1"/>
      <c r="B21" s="19" t="s">
        <v>12</v>
      </c>
      <c r="C21" s="3" t="s">
        <v>9</v>
      </c>
      <c r="D21" s="1">
        <v>2</v>
      </c>
      <c r="E21" s="1">
        <v>2</v>
      </c>
      <c r="F21" s="1">
        <f t="shared" si="1"/>
        <v>0</v>
      </c>
    </row>
    <row r="22" spans="1:6" ht="18" customHeight="1" x14ac:dyDescent="0.25">
      <c r="A22" s="1"/>
      <c r="B22" s="19" t="s">
        <v>13</v>
      </c>
      <c r="C22" s="3" t="s">
        <v>9</v>
      </c>
      <c r="D22" s="1">
        <v>10</v>
      </c>
      <c r="E22" s="1">
        <v>10</v>
      </c>
      <c r="F22" s="1">
        <f t="shared" si="1"/>
        <v>0</v>
      </c>
    </row>
    <row r="23" spans="1:6" x14ac:dyDescent="0.25">
      <c r="A23" s="1"/>
      <c r="B23" s="13" t="s">
        <v>14</v>
      </c>
      <c r="C23" s="4" t="s">
        <v>9</v>
      </c>
      <c r="D23" s="2">
        <v>85</v>
      </c>
      <c r="E23" s="2">
        <v>85</v>
      </c>
      <c r="F23" s="2">
        <f t="shared" si="1"/>
        <v>0</v>
      </c>
    </row>
    <row r="24" spans="1:6" ht="19.5" customHeight="1" x14ac:dyDescent="0.25">
      <c r="A24" s="2">
        <v>6</v>
      </c>
      <c r="B24" s="13" t="s">
        <v>15</v>
      </c>
      <c r="C24" s="4" t="s">
        <v>16</v>
      </c>
      <c r="D24" s="2">
        <f>D25+D34+D35+D39+D40+D41</f>
        <v>92464</v>
      </c>
      <c r="E24" s="2">
        <f>E25+E34+E35+E39+E40+E41</f>
        <v>96680</v>
      </c>
      <c r="F24" s="2">
        <f t="shared" si="1"/>
        <v>4216</v>
      </c>
    </row>
    <row r="25" spans="1:6" ht="20.25" customHeight="1" x14ac:dyDescent="0.25">
      <c r="A25" s="1"/>
      <c r="B25" s="13" t="s">
        <v>17</v>
      </c>
      <c r="C25" s="4" t="s">
        <v>16</v>
      </c>
      <c r="D25" s="2">
        <f>D26+D27+D28+D29+D33</f>
        <v>69630</v>
      </c>
      <c r="E25" s="2">
        <f>E26+E27+E28+E29+E33</f>
        <v>77126</v>
      </c>
      <c r="F25" s="2">
        <f t="shared" si="1"/>
        <v>7496</v>
      </c>
    </row>
    <row r="26" spans="1:6" ht="18.75" customHeight="1" x14ac:dyDescent="0.25">
      <c r="A26" s="1"/>
      <c r="B26" s="19" t="s">
        <v>57</v>
      </c>
      <c r="C26" s="3" t="s">
        <v>16</v>
      </c>
      <c r="D26" s="17">
        <v>15271</v>
      </c>
      <c r="E26" s="17">
        <v>17460</v>
      </c>
      <c r="F26" s="17">
        <f t="shared" si="1"/>
        <v>2189</v>
      </c>
    </row>
    <row r="27" spans="1:6" ht="16.5" customHeight="1" x14ac:dyDescent="0.25">
      <c r="A27" s="1"/>
      <c r="B27" s="19" t="s">
        <v>58</v>
      </c>
      <c r="C27" s="3" t="s">
        <v>16</v>
      </c>
      <c r="D27" s="17">
        <v>9162</v>
      </c>
      <c r="E27" s="17">
        <v>10948</v>
      </c>
      <c r="F27" s="17">
        <f t="shared" si="1"/>
        <v>1786</v>
      </c>
    </row>
    <row r="28" spans="1:6" ht="18" customHeight="1" x14ac:dyDescent="0.25">
      <c r="A28" s="1"/>
      <c r="B28" s="19" t="s">
        <v>59</v>
      </c>
      <c r="C28" s="3" t="s">
        <v>16</v>
      </c>
      <c r="D28" s="17">
        <v>4725</v>
      </c>
      <c r="E28" s="17">
        <v>5575</v>
      </c>
      <c r="F28" s="17">
        <f t="shared" si="1"/>
        <v>850</v>
      </c>
    </row>
    <row r="29" spans="1:6" ht="18" customHeight="1" x14ac:dyDescent="0.25">
      <c r="A29" s="1"/>
      <c r="B29" s="13" t="s">
        <v>8</v>
      </c>
      <c r="C29" s="4" t="s">
        <v>16</v>
      </c>
      <c r="D29" s="2">
        <f>SUM(D30:D32)</f>
        <v>10662</v>
      </c>
      <c r="E29" s="2">
        <f>SUM(E30:E32)</f>
        <v>11634</v>
      </c>
      <c r="F29" s="2">
        <f t="shared" si="1"/>
        <v>972</v>
      </c>
    </row>
    <row r="30" spans="1:6" x14ac:dyDescent="0.25">
      <c r="A30" s="1"/>
      <c r="B30" s="19" t="s">
        <v>11</v>
      </c>
      <c r="C30" s="3" t="s">
        <v>16</v>
      </c>
      <c r="D30" s="1">
        <v>6175</v>
      </c>
      <c r="E30" s="1">
        <v>7178</v>
      </c>
      <c r="F30" s="1">
        <f t="shared" si="1"/>
        <v>1003</v>
      </c>
    </row>
    <row r="31" spans="1:6" ht="16.5" customHeight="1" x14ac:dyDescent="0.25">
      <c r="A31" s="1"/>
      <c r="B31" s="19" t="s">
        <v>12</v>
      </c>
      <c r="C31" s="3" t="s">
        <v>16</v>
      </c>
      <c r="D31" s="1">
        <v>968</v>
      </c>
      <c r="E31" s="1">
        <v>890</v>
      </c>
      <c r="F31" s="1">
        <f t="shared" si="1"/>
        <v>-78</v>
      </c>
    </row>
    <row r="32" spans="1:6" ht="16.5" customHeight="1" x14ac:dyDescent="0.25">
      <c r="A32" s="1"/>
      <c r="B32" s="19" t="s">
        <v>13</v>
      </c>
      <c r="C32" s="3" t="s">
        <v>16</v>
      </c>
      <c r="D32" s="1">
        <v>3519</v>
      </c>
      <c r="E32" s="1">
        <v>3566</v>
      </c>
      <c r="F32" s="1">
        <f t="shared" si="1"/>
        <v>47</v>
      </c>
    </row>
    <row r="33" spans="1:6" x14ac:dyDescent="0.25">
      <c r="A33" s="1"/>
      <c r="B33" s="13" t="s">
        <v>14</v>
      </c>
      <c r="C33" s="4" t="s">
        <v>16</v>
      </c>
      <c r="D33" s="2">
        <v>29810</v>
      </c>
      <c r="E33" s="2">
        <v>31509</v>
      </c>
      <c r="F33" s="2">
        <f t="shared" si="1"/>
        <v>1699</v>
      </c>
    </row>
    <row r="34" spans="1:6" x14ac:dyDescent="0.25">
      <c r="A34" s="17"/>
      <c r="B34" s="13" t="s">
        <v>18</v>
      </c>
      <c r="C34" s="4" t="s">
        <v>16</v>
      </c>
      <c r="D34" s="2">
        <v>13812</v>
      </c>
      <c r="E34" s="2">
        <v>11345</v>
      </c>
      <c r="F34" s="2">
        <f t="shared" si="1"/>
        <v>-2467</v>
      </c>
    </row>
    <row r="35" spans="1:6" x14ac:dyDescent="0.25">
      <c r="A35" s="17"/>
      <c r="B35" s="13" t="s">
        <v>19</v>
      </c>
      <c r="C35" s="4" t="s">
        <v>16</v>
      </c>
      <c r="D35" s="2">
        <f>D36+D37+D38</f>
        <v>7540</v>
      </c>
      <c r="E35" s="2">
        <f>E36+E37+E38</f>
        <v>6691</v>
      </c>
      <c r="F35" s="2">
        <f t="shared" si="1"/>
        <v>-849</v>
      </c>
    </row>
    <row r="36" spans="1:6" x14ac:dyDescent="0.25">
      <c r="A36" s="1"/>
      <c r="B36" s="19" t="s">
        <v>20</v>
      </c>
      <c r="C36" s="3" t="s">
        <v>16</v>
      </c>
      <c r="D36" s="1">
        <v>4175</v>
      </c>
      <c r="E36" s="1">
        <v>4434</v>
      </c>
      <c r="F36" s="1">
        <f t="shared" ref="F36:F55" si="2">E36-D36</f>
        <v>259</v>
      </c>
    </row>
    <row r="37" spans="1:6" x14ac:dyDescent="0.25">
      <c r="A37" s="1"/>
      <c r="B37" s="19" t="s">
        <v>21</v>
      </c>
      <c r="C37" s="3" t="s">
        <v>16</v>
      </c>
      <c r="D37" s="1">
        <v>1861</v>
      </c>
      <c r="E37" s="1">
        <v>1335</v>
      </c>
      <c r="F37" s="1">
        <f t="shared" si="2"/>
        <v>-526</v>
      </c>
    </row>
    <row r="38" spans="1:6" x14ac:dyDescent="0.25">
      <c r="A38" s="1"/>
      <c r="B38" s="19" t="s">
        <v>22</v>
      </c>
      <c r="C38" s="3" t="s">
        <v>16</v>
      </c>
      <c r="D38" s="1">
        <v>1504</v>
      </c>
      <c r="E38" s="1">
        <v>922</v>
      </c>
      <c r="F38" s="1">
        <f t="shared" si="2"/>
        <v>-582</v>
      </c>
    </row>
    <row r="39" spans="1:6" ht="18.75" customHeight="1" x14ac:dyDescent="0.25">
      <c r="A39" s="1"/>
      <c r="B39" s="18" t="s">
        <v>23</v>
      </c>
      <c r="C39" s="4" t="s">
        <v>16</v>
      </c>
      <c r="D39" s="2">
        <v>37</v>
      </c>
      <c r="E39" s="2">
        <v>43</v>
      </c>
      <c r="F39" s="2">
        <f t="shared" si="2"/>
        <v>6</v>
      </c>
    </row>
    <row r="40" spans="1:6" x14ac:dyDescent="0.25">
      <c r="A40" s="1"/>
      <c r="B40" s="13" t="s">
        <v>24</v>
      </c>
      <c r="C40" s="4" t="s">
        <v>16</v>
      </c>
      <c r="D40" s="2">
        <v>89</v>
      </c>
      <c r="E40" s="2">
        <v>607</v>
      </c>
      <c r="F40" s="2">
        <f t="shared" si="2"/>
        <v>518</v>
      </c>
    </row>
    <row r="41" spans="1:6" ht="17.25" customHeight="1" x14ac:dyDescent="0.25">
      <c r="A41" s="1"/>
      <c r="B41" s="18" t="s">
        <v>25</v>
      </c>
      <c r="C41" s="4" t="s">
        <v>16</v>
      </c>
      <c r="D41" s="2">
        <v>1356</v>
      </c>
      <c r="E41" s="2">
        <v>868</v>
      </c>
      <c r="F41" s="2">
        <f t="shared" si="2"/>
        <v>-488</v>
      </c>
    </row>
    <row r="42" spans="1:6" ht="18.75" customHeight="1" x14ac:dyDescent="0.25">
      <c r="A42" s="2">
        <v>7</v>
      </c>
      <c r="B42" s="20" t="s">
        <v>26</v>
      </c>
      <c r="C42" s="4" t="s">
        <v>27</v>
      </c>
      <c r="D42" s="7">
        <f>D26/D16/12</f>
        <v>31.814583333333331</v>
      </c>
      <c r="E42" s="7">
        <f>E26/E16/12</f>
        <v>37.307692307692307</v>
      </c>
      <c r="F42" s="7">
        <f t="shared" si="2"/>
        <v>5.4931089743589752</v>
      </c>
    </row>
    <row r="43" spans="1:6" x14ac:dyDescent="0.25">
      <c r="A43" s="1"/>
      <c r="B43" s="19" t="s">
        <v>28</v>
      </c>
      <c r="C43" s="3" t="s">
        <v>27</v>
      </c>
      <c r="D43" s="6">
        <f t="shared" ref="D43:E50" si="3">D26/D16/12</f>
        <v>31.814583333333331</v>
      </c>
      <c r="E43" s="6">
        <f t="shared" si="3"/>
        <v>37.307692307692307</v>
      </c>
      <c r="F43" s="6">
        <f t="shared" si="2"/>
        <v>5.4931089743589752</v>
      </c>
    </row>
    <row r="44" spans="1:6" x14ac:dyDescent="0.25">
      <c r="A44" s="1"/>
      <c r="B44" s="19" t="s">
        <v>29</v>
      </c>
      <c r="C44" s="3" t="s">
        <v>27</v>
      </c>
      <c r="D44" s="6">
        <f t="shared" si="3"/>
        <v>31.8125</v>
      </c>
      <c r="E44" s="6">
        <f t="shared" si="3"/>
        <v>38.013888888888893</v>
      </c>
      <c r="F44" s="6">
        <f t="shared" si="2"/>
        <v>6.2013888888888928</v>
      </c>
    </row>
    <row r="45" spans="1:6" x14ac:dyDescent="0.25">
      <c r="A45" s="1"/>
      <c r="B45" s="19" t="s">
        <v>6</v>
      </c>
      <c r="C45" s="3" t="s">
        <v>27</v>
      </c>
      <c r="D45" s="6">
        <f t="shared" si="3"/>
        <v>32.8125</v>
      </c>
      <c r="E45" s="6">
        <f t="shared" si="3"/>
        <v>38.715277777777779</v>
      </c>
      <c r="F45" s="6">
        <f t="shared" si="2"/>
        <v>5.9027777777777786</v>
      </c>
    </row>
    <row r="46" spans="1:6" x14ac:dyDescent="0.25">
      <c r="A46" s="1"/>
      <c r="B46" s="13" t="s">
        <v>8</v>
      </c>
      <c r="C46" s="4" t="s">
        <v>27</v>
      </c>
      <c r="D46" s="7">
        <f t="shared" si="3"/>
        <v>30.637931034482758</v>
      </c>
      <c r="E46" s="7">
        <f t="shared" si="3"/>
        <v>33.431034482758619</v>
      </c>
      <c r="F46" s="7">
        <f t="shared" si="2"/>
        <v>2.7931034482758612</v>
      </c>
    </row>
    <row r="47" spans="1:6" x14ac:dyDescent="0.25">
      <c r="A47" s="1"/>
      <c r="B47" s="19" t="s">
        <v>11</v>
      </c>
      <c r="C47" s="3" t="s">
        <v>27</v>
      </c>
      <c r="D47" s="6">
        <f t="shared" si="3"/>
        <v>30.269607843137255</v>
      </c>
      <c r="E47" s="6">
        <f t="shared" si="3"/>
        <v>35.186274509803923</v>
      </c>
      <c r="F47" s="6">
        <f t="shared" si="2"/>
        <v>4.9166666666666679</v>
      </c>
    </row>
    <row r="48" spans="1:6" ht="17.25" customHeight="1" x14ac:dyDescent="0.25">
      <c r="A48" s="1"/>
      <c r="B48" s="19" t="s">
        <v>12</v>
      </c>
      <c r="C48" s="3" t="s">
        <v>27</v>
      </c>
      <c r="D48" s="6">
        <f t="shared" si="3"/>
        <v>40.333333333333336</v>
      </c>
      <c r="E48" s="6">
        <f t="shared" si="3"/>
        <v>37.083333333333336</v>
      </c>
      <c r="F48" s="6">
        <f t="shared" si="2"/>
        <v>-3.25</v>
      </c>
    </row>
    <row r="49" spans="1:6" ht="18" customHeight="1" x14ac:dyDescent="0.25">
      <c r="A49" s="1"/>
      <c r="B49" s="19" t="s">
        <v>13</v>
      </c>
      <c r="C49" s="3" t="s">
        <v>27</v>
      </c>
      <c r="D49" s="6">
        <f t="shared" si="3"/>
        <v>29.324999999999999</v>
      </c>
      <c r="E49" s="6">
        <f t="shared" si="3"/>
        <v>29.716666666666669</v>
      </c>
      <c r="F49" s="6">
        <f t="shared" si="2"/>
        <v>0.39166666666666927</v>
      </c>
    </row>
    <row r="50" spans="1:6" x14ac:dyDescent="0.25">
      <c r="A50" s="1"/>
      <c r="B50" s="19" t="s">
        <v>14</v>
      </c>
      <c r="C50" s="3" t="s">
        <v>27</v>
      </c>
      <c r="D50" s="6">
        <f t="shared" si="3"/>
        <v>29.225490196078429</v>
      </c>
      <c r="E50" s="6">
        <f t="shared" si="3"/>
        <v>30.891176470588235</v>
      </c>
      <c r="F50" s="6">
        <f t="shared" si="2"/>
        <v>1.665686274509806</v>
      </c>
    </row>
    <row r="51" spans="1:6" ht="18.75" customHeight="1" x14ac:dyDescent="0.25">
      <c r="A51" s="2">
        <v>8</v>
      </c>
      <c r="B51" s="13" t="s">
        <v>30</v>
      </c>
      <c r="C51" s="4" t="s">
        <v>5</v>
      </c>
      <c r="D51" s="2">
        <v>150</v>
      </c>
      <c r="E51" s="2">
        <v>150</v>
      </c>
      <c r="F51" s="2">
        <f t="shared" si="2"/>
        <v>0</v>
      </c>
    </row>
    <row r="52" spans="1:6" ht="17.25" customHeight="1" x14ac:dyDescent="0.25">
      <c r="A52" s="2">
        <v>9</v>
      </c>
      <c r="B52" s="13" t="s">
        <v>31</v>
      </c>
      <c r="C52" s="4" t="s">
        <v>9</v>
      </c>
      <c r="D52" s="2">
        <v>1050</v>
      </c>
      <c r="E52" s="2">
        <v>1200</v>
      </c>
      <c r="F52" s="2">
        <f t="shared" si="2"/>
        <v>150</v>
      </c>
    </row>
    <row r="53" spans="1:6" ht="29.25" customHeight="1" x14ac:dyDescent="0.25">
      <c r="A53" s="2">
        <v>10</v>
      </c>
      <c r="B53" s="20" t="s">
        <v>32</v>
      </c>
      <c r="C53" s="4" t="s">
        <v>5</v>
      </c>
      <c r="D53" s="2">
        <f>D54+D55+D56</f>
        <v>2258</v>
      </c>
      <c r="E53" s="2">
        <f>E54+E55+E56</f>
        <v>2371</v>
      </c>
      <c r="F53" s="2">
        <f t="shared" si="2"/>
        <v>113</v>
      </c>
    </row>
    <row r="54" spans="1:6" ht="18" customHeight="1" x14ac:dyDescent="0.25">
      <c r="A54" s="1"/>
      <c r="B54" s="21" t="s">
        <v>52</v>
      </c>
      <c r="C54" s="3" t="s">
        <v>5</v>
      </c>
      <c r="D54" s="1">
        <v>837</v>
      </c>
      <c r="E54" s="1">
        <v>888</v>
      </c>
      <c r="F54" s="1">
        <f t="shared" si="2"/>
        <v>51</v>
      </c>
    </row>
    <row r="55" spans="1:6" ht="18.75" customHeight="1" x14ac:dyDescent="0.25">
      <c r="A55" s="1"/>
      <c r="B55" s="22" t="s">
        <v>53</v>
      </c>
      <c r="C55" s="3" t="s">
        <v>5</v>
      </c>
      <c r="D55" s="1">
        <v>660</v>
      </c>
      <c r="E55" s="1">
        <v>706</v>
      </c>
      <c r="F55" s="1">
        <f t="shared" si="2"/>
        <v>46</v>
      </c>
    </row>
    <row r="56" spans="1:6" ht="18.75" customHeight="1" x14ac:dyDescent="0.25">
      <c r="A56" s="1"/>
      <c r="B56" s="23" t="s">
        <v>54</v>
      </c>
      <c r="C56" s="3" t="s">
        <v>5</v>
      </c>
      <c r="D56" s="1">
        <v>761</v>
      </c>
      <c r="E56" s="1">
        <v>777</v>
      </c>
      <c r="F56" s="1">
        <f t="shared" ref="F56:F60" si="4">E56-D56</f>
        <v>16</v>
      </c>
    </row>
    <row r="57" spans="1:6" ht="30.75" customHeight="1" x14ac:dyDescent="0.25">
      <c r="A57" s="2">
        <v>11</v>
      </c>
      <c r="B57" s="13" t="s">
        <v>33</v>
      </c>
      <c r="C57" s="4" t="s">
        <v>9</v>
      </c>
      <c r="D57" s="2">
        <f>D58+D59+D60</f>
        <v>178805</v>
      </c>
      <c r="E57" s="2">
        <f>E58+E59+E60</f>
        <v>190132</v>
      </c>
      <c r="F57" s="2">
        <f t="shared" si="4"/>
        <v>11327</v>
      </c>
    </row>
    <row r="58" spans="1:6" ht="20.25" customHeight="1" x14ac:dyDescent="0.25">
      <c r="A58" s="1"/>
      <c r="B58" s="21" t="s">
        <v>52</v>
      </c>
      <c r="C58" s="3" t="s">
        <v>9</v>
      </c>
      <c r="D58" s="1">
        <v>45293</v>
      </c>
      <c r="E58" s="1">
        <v>56999</v>
      </c>
      <c r="F58" s="1">
        <f t="shared" si="4"/>
        <v>11706</v>
      </c>
    </row>
    <row r="59" spans="1:6" ht="19.5" customHeight="1" x14ac:dyDescent="0.25">
      <c r="A59" s="1"/>
      <c r="B59" s="22" t="s">
        <v>53</v>
      </c>
      <c r="C59" s="3" t="s">
        <v>9</v>
      </c>
      <c r="D59" s="1">
        <v>91826</v>
      </c>
      <c r="E59" s="1">
        <v>94636</v>
      </c>
      <c r="F59" s="1">
        <f t="shared" si="4"/>
        <v>2810</v>
      </c>
    </row>
    <row r="60" spans="1:6" ht="22.5" customHeight="1" x14ac:dyDescent="0.25">
      <c r="A60" s="1"/>
      <c r="B60" s="23" t="s">
        <v>54</v>
      </c>
      <c r="C60" s="3" t="s">
        <v>9</v>
      </c>
      <c r="D60" s="1">
        <v>41686</v>
      </c>
      <c r="E60" s="1">
        <v>38497</v>
      </c>
      <c r="F60" s="1">
        <f t="shared" si="4"/>
        <v>-3189</v>
      </c>
    </row>
    <row r="61" spans="1:6" ht="18" customHeight="1" x14ac:dyDescent="0.25">
      <c r="A61" s="2">
        <v>12</v>
      </c>
      <c r="B61" s="13" t="s">
        <v>34</v>
      </c>
      <c r="C61" s="4" t="s">
        <v>9</v>
      </c>
      <c r="D61" s="2">
        <v>7885</v>
      </c>
      <c r="E61" s="2">
        <v>8083</v>
      </c>
      <c r="F61" s="2">
        <f t="shared" ref="F61:F74" si="5">E61-D61</f>
        <v>198</v>
      </c>
    </row>
    <row r="62" spans="1:6" ht="32.25" customHeight="1" x14ac:dyDescent="0.25">
      <c r="A62" s="2">
        <v>13</v>
      </c>
      <c r="B62" s="18" t="s">
        <v>35</v>
      </c>
      <c r="C62" s="4" t="s">
        <v>9</v>
      </c>
      <c r="D62" s="4">
        <v>633</v>
      </c>
      <c r="E62" s="4">
        <v>635</v>
      </c>
      <c r="F62" s="4">
        <f t="shared" si="5"/>
        <v>2</v>
      </c>
    </row>
    <row r="63" spans="1:6" ht="19.5" customHeight="1" x14ac:dyDescent="0.25">
      <c r="A63" s="2">
        <v>14</v>
      </c>
      <c r="B63" s="13" t="s">
        <v>36</v>
      </c>
      <c r="C63" s="4" t="s">
        <v>16</v>
      </c>
      <c r="D63" s="2">
        <f>D64+D65+D66+D67</f>
        <v>1214</v>
      </c>
      <c r="E63" s="2">
        <f>E64+E65+E66+E67</f>
        <v>2135</v>
      </c>
      <c r="F63" s="2">
        <f t="shared" si="5"/>
        <v>921</v>
      </c>
    </row>
    <row r="64" spans="1:6" ht="17.25" customHeight="1" x14ac:dyDescent="0.25">
      <c r="A64" s="1"/>
      <c r="B64" s="19" t="s">
        <v>55</v>
      </c>
      <c r="C64" s="3" t="s">
        <v>16</v>
      </c>
      <c r="D64" s="1">
        <v>986</v>
      </c>
      <c r="E64" s="1">
        <v>1706</v>
      </c>
      <c r="F64" s="1">
        <f t="shared" si="5"/>
        <v>720</v>
      </c>
    </row>
    <row r="65" spans="1:6" x14ac:dyDescent="0.25">
      <c r="A65" s="1"/>
      <c r="B65" s="19" t="s">
        <v>56</v>
      </c>
      <c r="C65" s="3" t="s">
        <v>16</v>
      </c>
      <c r="D65" s="1">
        <v>56</v>
      </c>
      <c r="E65" s="1">
        <v>88</v>
      </c>
      <c r="F65" s="1">
        <f t="shared" si="5"/>
        <v>32</v>
      </c>
    </row>
    <row r="66" spans="1:6" x14ac:dyDescent="0.25">
      <c r="A66" s="1"/>
      <c r="B66" s="19" t="s">
        <v>6</v>
      </c>
      <c r="C66" s="3" t="s">
        <v>16</v>
      </c>
      <c r="D66" s="1">
        <v>122</v>
      </c>
      <c r="E66" s="1">
        <v>264</v>
      </c>
      <c r="F66" s="1">
        <f t="shared" si="5"/>
        <v>142</v>
      </c>
    </row>
    <row r="67" spans="1:6" x14ac:dyDescent="0.25">
      <c r="A67" s="24"/>
      <c r="B67" s="19" t="s">
        <v>8</v>
      </c>
      <c r="C67" s="3" t="s">
        <v>16</v>
      </c>
      <c r="D67" s="24">
        <v>50</v>
      </c>
      <c r="E67" s="24">
        <v>77</v>
      </c>
      <c r="F67" s="24">
        <f t="shared" si="5"/>
        <v>27</v>
      </c>
    </row>
    <row r="68" spans="1:6" ht="18.75" customHeight="1" x14ac:dyDescent="0.25">
      <c r="A68" s="2">
        <v>15</v>
      </c>
      <c r="B68" s="13" t="s">
        <v>39</v>
      </c>
      <c r="C68" s="4" t="s">
        <v>9</v>
      </c>
      <c r="D68" s="2">
        <v>12493</v>
      </c>
      <c r="E68" s="2">
        <v>12505</v>
      </c>
      <c r="F68" s="2">
        <f t="shared" si="5"/>
        <v>12</v>
      </c>
    </row>
    <row r="69" spans="1:6" ht="17.25" customHeight="1" x14ac:dyDescent="0.25">
      <c r="A69" s="2">
        <v>16</v>
      </c>
      <c r="B69" s="13" t="s">
        <v>43</v>
      </c>
      <c r="C69" s="4" t="s">
        <v>9</v>
      </c>
      <c r="D69" s="2">
        <v>2500</v>
      </c>
      <c r="E69" s="2">
        <v>2364</v>
      </c>
      <c r="F69" s="2">
        <f t="shared" si="5"/>
        <v>-136</v>
      </c>
    </row>
    <row r="70" spans="1:6" ht="49.5" customHeight="1" x14ac:dyDescent="0.25">
      <c r="A70" s="2">
        <v>17</v>
      </c>
      <c r="B70" s="20" t="s">
        <v>61</v>
      </c>
      <c r="C70" s="2" t="s">
        <v>5</v>
      </c>
      <c r="D70" s="5">
        <f>D57/D53/12</f>
        <v>6.5989444936522004</v>
      </c>
      <c r="E70" s="5">
        <f>E57/E53/12</f>
        <v>6.6825530718402923</v>
      </c>
      <c r="F70" s="5">
        <f t="shared" si="5"/>
        <v>8.3608578188091975E-2</v>
      </c>
    </row>
    <row r="71" spans="1:6" ht="30.75" customHeight="1" x14ac:dyDescent="0.25">
      <c r="A71" s="2">
        <v>18</v>
      </c>
      <c r="B71" s="20" t="s">
        <v>62</v>
      </c>
      <c r="C71" s="2" t="s">
        <v>5</v>
      </c>
      <c r="D71" s="5">
        <f>D61/D62/12</f>
        <v>1.0380463401790416</v>
      </c>
      <c r="E71" s="5">
        <f>E61/E62/12</f>
        <v>1.060761154855643</v>
      </c>
      <c r="F71" s="5">
        <f t="shared" si="5"/>
        <v>2.2714814676601414E-2</v>
      </c>
    </row>
    <row r="72" spans="1:6" ht="62.25" customHeight="1" x14ac:dyDescent="0.25">
      <c r="A72" s="16">
        <v>19</v>
      </c>
      <c r="B72" s="29" t="s">
        <v>42</v>
      </c>
      <c r="C72" s="14" t="s">
        <v>40</v>
      </c>
      <c r="D72" s="15">
        <f>D53/D68%</f>
        <v>18.074121508044502</v>
      </c>
      <c r="E72" s="15">
        <f>E53/E68%</f>
        <v>18.960415833666534</v>
      </c>
      <c r="F72" s="5">
        <f t="shared" si="5"/>
        <v>0.88629432562203192</v>
      </c>
    </row>
    <row r="73" spans="1:6" ht="48.75" customHeight="1" x14ac:dyDescent="0.25">
      <c r="A73" s="14">
        <v>20</v>
      </c>
      <c r="B73" s="20" t="s">
        <v>41</v>
      </c>
      <c r="C73" s="14" t="s">
        <v>40</v>
      </c>
      <c r="D73" s="15">
        <f>D61/D68%</f>
        <v>63.115344592972058</v>
      </c>
      <c r="E73" s="15">
        <f>E61/E68%</f>
        <v>64.638144742103165</v>
      </c>
      <c r="F73" s="5">
        <f t="shared" si="5"/>
        <v>1.5228001491311076</v>
      </c>
    </row>
    <row r="74" spans="1:6" ht="49.5" customHeight="1" x14ac:dyDescent="0.25">
      <c r="A74" s="14">
        <v>21</v>
      </c>
      <c r="B74" s="20" t="s">
        <v>44</v>
      </c>
      <c r="C74" s="14" t="s">
        <v>40</v>
      </c>
      <c r="D74" s="15">
        <f>D52/D69%</f>
        <v>42</v>
      </c>
      <c r="E74" s="15">
        <f>E52/E69%</f>
        <v>50.761421319796952</v>
      </c>
      <c r="F74" s="5">
        <f t="shared" si="5"/>
        <v>8.7614213197969519</v>
      </c>
    </row>
    <row r="75" spans="1:6" ht="17.25" customHeight="1" x14ac:dyDescent="0.25">
      <c r="A75" s="14">
        <v>22</v>
      </c>
      <c r="B75" s="28" t="s">
        <v>63</v>
      </c>
      <c r="C75" s="26"/>
      <c r="D75" s="27"/>
      <c r="E75" s="27"/>
      <c r="F75" s="27"/>
    </row>
    <row r="76" spans="1:6" ht="24.75" customHeight="1" x14ac:dyDescent="0.25">
      <c r="A76" s="26"/>
      <c r="B76" s="30" t="s">
        <v>64</v>
      </c>
      <c r="C76" s="31"/>
      <c r="D76" s="31"/>
      <c r="E76" s="31"/>
      <c r="F76" s="32"/>
    </row>
    <row r="77" spans="1:6" x14ac:dyDescent="0.25">
      <c r="A77" s="8"/>
      <c r="B77" s="10"/>
      <c r="C77" s="11"/>
      <c r="D77" s="12"/>
      <c r="E77" s="12"/>
      <c r="F77" s="12"/>
    </row>
    <row r="78" spans="1:6" x14ac:dyDescent="0.25">
      <c r="A78" s="8"/>
      <c r="B78" s="10"/>
      <c r="C78" s="11"/>
      <c r="D78" s="12"/>
      <c r="E78" s="12"/>
      <c r="F78" s="12"/>
    </row>
    <row r="79" spans="1:6" x14ac:dyDescent="0.25">
      <c r="A79" s="8"/>
      <c r="B79" s="10"/>
      <c r="C79" s="11"/>
      <c r="D79" s="12"/>
      <c r="E79" s="12"/>
      <c r="F79" s="12"/>
    </row>
    <row r="80" spans="1:6" x14ac:dyDescent="0.25">
      <c r="A80" s="8"/>
      <c r="B80" s="9"/>
      <c r="C80" s="9"/>
      <c r="D80" s="9"/>
      <c r="E80" s="9"/>
      <c r="F80" s="9"/>
    </row>
    <row r="81" spans="1:6" x14ac:dyDescent="0.25">
      <c r="A81" s="8"/>
      <c r="B81" s="8"/>
      <c r="C81" s="8"/>
      <c r="D81" s="8"/>
      <c r="E81" s="8"/>
      <c r="F81" s="8"/>
    </row>
    <row r="82" spans="1:6" x14ac:dyDescent="0.25">
      <c r="A82" s="8"/>
      <c r="B82" s="8"/>
      <c r="C82" s="8"/>
      <c r="D82" s="8"/>
      <c r="E82" s="8"/>
      <c r="F82" s="8"/>
    </row>
    <row r="83" spans="1:6" x14ac:dyDescent="0.25">
      <c r="A83" s="8"/>
      <c r="B83" s="8"/>
      <c r="C83" s="8"/>
      <c r="D83" s="8"/>
      <c r="E83" s="8"/>
      <c r="F83" s="8"/>
    </row>
    <row r="84" spans="1:6" x14ac:dyDescent="0.25">
      <c r="A84" s="8"/>
      <c r="B84" s="8"/>
      <c r="C84" s="8"/>
      <c r="D84" s="8"/>
      <c r="E84" s="8"/>
      <c r="F84" s="8"/>
    </row>
    <row r="85" spans="1:6" x14ac:dyDescent="0.25">
      <c r="A85" s="8"/>
      <c r="B85" s="8"/>
      <c r="C85" s="8"/>
      <c r="D85" s="8"/>
      <c r="E85" s="8"/>
      <c r="F85" s="8"/>
    </row>
    <row r="86" spans="1:6" x14ac:dyDescent="0.25">
      <c r="A86" s="8"/>
      <c r="B86" s="8"/>
      <c r="C86" s="8"/>
      <c r="D86" s="8"/>
      <c r="E86" s="8"/>
      <c r="F86" s="8"/>
    </row>
    <row r="87" spans="1:6" x14ac:dyDescent="0.25">
      <c r="A87" s="8"/>
      <c r="B87" s="8"/>
      <c r="C87" s="8"/>
      <c r="D87" s="8"/>
      <c r="E87" s="8"/>
      <c r="F87" s="8"/>
    </row>
    <row r="88" spans="1:6" x14ac:dyDescent="0.25">
      <c r="A88" s="8"/>
      <c r="B88" s="8"/>
      <c r="C88" s="8"/>
      <c r="D88" s="8"/>
      <c r="E88" s="8"/>
      <c r="F88" s="8"/>
    </row>
    <row r="89" spans="1:6" x14ac:dyDescent="0.25">
      <c r="A89" s="8"/>
      <c r="B89" s="8"/>
      <c r="C89" s="8"/>
      <c r="D89" s="8"/>
      <c r="E89" s="8"/>
      <c r="F89" s="8"/>
    </row>
    <row r="90" spans="1:6" x14ac:dyDescent="0.25">
      <c r="A90" s="8"/>
      <c r="B90" s="8"/>
      <c r="C90" s="8"/>
      <c r="D90" s="8"/>
      <c r="E90" s="8"/>
      <c r="F90" s="8"/>
    </row>
    <row r="91" spans="1:6" x14ac:dyDescent="0.25">
      <c r="A91" s="8"/>
      <c r="B91" s="8"/>
      <c r="C91" s="8"/>
      <c r="D91" s="8"/>
      <c r="E91" s="8"/>
      <c r="F91" s="8"/>
    </row>
    <row r="92" spans="1:6" x14ac:dyDescent="0.25">
      <c r="A92" s="8"/>
      <c r="B92" s="8"/>
      <c r="C92" s="8"/>
      <c r="D92" s="8"/>
      <c r="E92" s="8"/>
      <c r="F92" s="8"/>
    </row>
    <row r="93" spans="1:6" x14ac:dyDescent="0.25">
      <c r="A93" s="8"/>
      <c r="B93" s="8"/>
      <c r="C93" s="8"/>
      <c r="D93" s="8"/>
      <c r="E93" s="8"/>
      <c r="F93" s="8"/>
    </row>
    <row r="94" spans="1:6" x14ac:dyDescent="0.25">
      <c r="A94" s="8"/>
      <c r="B94" s="8"/>
      <c r="C94" s="8"/>
      <c r="D94" s="8"/>
      <c r="E94" s="8"/>
      <c r="F94" s="8"/>
    </row>
    <row r="95" spans="1:6" x14ac:dyDescent="0.25">
      <c r="A95" s="8"/>
      <c r="B95" s="8"/>
      <c r="C95" s="8"/>
      <c r="D95" s="8"/>
      <c r="E95" s="8"/>
      <c r="F95" s="8"/>
    </row>
    <row r="96" spans="1:6" x14ac:dyDescent="0.25">
      <c r="A96" s="8"/>
      <c r="B96" s="8"/>
      <c r="C96" s="8"/>
      <c r="D96" s="8"/>
      <c r="E96" s="8"/>
      <c r="F96" s="8"/>
    </row>
    <row r="97" spans="1:6" x14ac:dyDescent="0.25">
      <c r="A97" s="8"/>
      <c r="B97" s="8"/>
      <c r="C97" s="8"/>
      <c r="D97" s="8"/>
      <c r="E97" s="8"/>
      <c r="F97" s="8"/>
    </row>
    <row r="98" spans="1:6" x14ac:dyDescent="0.25">
      <c r="A98" s="8"/>
      <c r="B98" s="8"/>
      <c r="C98" s="8"/>
      <c r="D98" s="8"/>
      <c r="E98" s="8"/>
      <c r="F98" s="8"/>
    </row>
    <row r="99" spans="1:6" x14ac:dyDescent="0.25">
      <c r="A99" s="8"/>
      <c r="B99" s="8"/>
      <c r="C99" s="8"/>
      <c r="D99" s="8"/>
      <c r="E99" s="8"/>
      <c r="F99" s="8"/>
    </row>
  </sheetData>
  <mergeCells count="8">
    <mergeCell ref="B76:F76"/>
    <mergeCell ref="A1:F1"/>
    <mergeCell ref="A2:F2"/>
    <mergeCell ref="D4:E4"/>
    <mergeCell ref="F4:F5"/>
    <mergeCell ref="A4:A5"/>
    <mergeCell ref="B4:B5"/>
    <mergeCell ref="C4:C5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2023-03-27T08:07:12Z</dcterms:modified>
</cp:coreProperties>
</file>